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한국승강기안전공단\Desktop\홈페이지\"/>
    </mc:Choice>
  </mc:AlternateContent>
  <bookViews>
    <workbookView xWindow="-120" yWindow="-120" windowWidth="29040" windowHeight="15720" tabRatio="756"/>
  </bookViews>
  <sheets>
    <sheet name="유지관리업체별" sheetId="14" r:id="rId1"/>
    <sheet name="설치연도승강기종류별" sheetId="1" r:id="rId2"/>
    <sheet name="설치연도건물용도별" sheetId="2" r:id="rId3"/>
    <sheet name="설치연도지역별" sheetId="3" r:id="rId4"/>
    <sheet name="지역승강기종류별" sheetId="4" r:id="rId5"/>
    <sheet name="지역건물용도별" sheetId="5" r:id="rId6"/>
    <sheet name="건물용도승강기종류별" sheetId="6" r:id="rId7"/>
    <sheet name="설치연도운행층수별" sheetId="7" r:id="rId8"/>
    <sheet name="설치연도속도별" sheetId="16" r:id="rId9"/>
    <sheet name="에스컬레이터주행길이별" sheetId="8" r:id="rId10"/>
    <sheet name="에스컬레이터속도별" sheetId="15" r:id="rId11"/>
    <sheet name="시군구종류별" sheetId="9" r:id="rId12"/>
    <sheet name="시군구건물용도별" sheetId="10" r:id="rId13"/>
    <sheet name="지역승강기종류별(15년이상)" sheetId="11" r:id="rId14"/>
    <sheet name="지역승강기종류별(25년이상)" sheetId="12" r:id="rId15"/>
  </sheets>
  <definedNames>
    <definedName name="_xlnm._FilterDatabase" localSheetId="3" hidden="1">설치연도지역별!$T$3:$U$3</definedName>
    <definedName name="_xlnm._FilterDatabase" localSheetId="12" hidden="1">시군구건물용도별!$A$3:$N$254</definedName>
    <definedName name="_xlnm._FilterDatabase" localSheetId="11" hidden="1">시군구종류별!$A$3:$R$254</definedName>
    <definedName name="_xlnm._FilterDatabase" localSheetId="5" hidden="1">지역건물용도별!$A$3:$M$21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" i="16" l="1"/>
  <c r="A22" i="15"/>
  <c r="A22" i="8"/>
  <c r="A22" i="2"/>
  <c r="A22" i="1"/>
  <c r="B14" i="14" l="1"/>
  <c r="A2" i="14" s="1"/>
  <c r="B12" i="14"/>
  <c r="B10" i="14"/>
  <c r="B8" i="14"/>
  <c r="B6" i="14"/>
  <c r="B4" i="14"/>
  <c r="A2" i="15" l="1"/>
  <c r="A2" i="16" l="1"/>
  <c r="A2" i="5"/>
  <c r="A2" i="2" l="1"/>
  <c r="A2" i="3"/>
  <c r="A2" i="6"/>
  <c r="A2" i="9"/>
  <c r="A2" i="10"/>
  <c r="A2" i="12"/>
  <c r="A2" i="8"/>
  <c r="A2" i="1"/>
  <c r="A2" i="4"/>
  <c r="A2" i="11"/>
  <c r="A2" i="7"/>
</calcChain>
</file>

<file path=xl/sharedStrings.xml><?xml version="1.0" encoding="utf-8"?>
<sst xmlns="http://schemas.openxmlformats.org/spreadsheetml/2006/main" count="1496" uniqueCount="390">
  <si>
    <t>합계</t>
  </si>
  <si>
    <t>장애인용</t>
  </si>
  <si>
    <t>전망용</t>
  </si>
  <si>
    <t>화물용</t>
  </si>
  <si>
    <t>자동차용</t>
  </si>
  <si>
    <t>공동주택</t>
  </si>
  <si>
    <t>근린생활</t>
  </si>
  <si>
    <t>업무시설</t>
  </si>
  <si>
    <t>숙박시설</t>
  </si>
  <si>
    <t>교육복지</t>
  </si>
  <si>
    <t>문화집회</t>
  </si>
  <si>
    <t>의료시설</t>
  </si>
  <si>
    <t>공    장</t>
  </si>
  <si>
    <t>기    타</t>
  </si>
  <si>
    <t>운수시설</t>
  </si>
  <si>
    <t>서울</t>
  </si>
  <si>
    <t>부산</t>
  </si>
  <si>
    <t>울산</t>
  </si>
  <si>
    <t>경기</t>
  </si>
  <si>
    <t>강원</t>
  </si>
  <si>
    <t>충북</t>
  </si>
  <si>
    <t>충남</t>
  </si>
  <si>
    <t>전북</t>
  </si>
  <si>
    <t>경북</t>
  </si>
  <si>
    <t>경남</t>
  </si>
  <si>
    <t>제주</t>
  </si>
  <si>
    <t>인천</t>
  </si>
  <si>
    <t>대구</t>
  </si>
  <si>
    <t>광주</t>
  </si>
  <si>
    <t>대전</t>
  </si>
  <si>
    <t>세종</t>
  </si>
  <si>
    <t>판매영업</t>
  </si>
  <si>
    <t>공장</t>
  </si>
  <si>
    <t>기타</t>
  </si>
  <si>
    <t>30층초과</t>
  </si>
  <si>
    <t>5m이하</t>
  </si>
  <si>
    <t>6~10m</t>
  </si>
  <si>
    <t>11~15m</t>
  </si>
  <si>
    <t>16~25m</t>
  </si>
  <si>
    <t>26~30m</t>
  </si>
  <si>
    <t>30m초과</t>
  </si>
  <si>
    <t>강남구</t>
  </si>
  <si>
    <t>강동구</t>
  </si>
  <si>
    <t>강북구</t>
  </si>
  <si>
    <t>강서구</t>
  </si>
  <si>
    <t>관악구</t>
  </si>
  <si>
    <t>광진구</t>
  </si>
  <si>
    <t>구로구</t>
  </si>
  <si>
    <t>금천구</t>
  </si>
  <si>
    <t>노원구</t>
  </si>
  <si>
    <t>도봉구</t>
  </si>
  <si>
    <t>동대문구</t>
  </si>
  <si>
    <t>동작구</t>
  </si>
  <si>
    <t>마포구</t>
  </si>
  <si>
    <t>서대문구</t>
  </si>
  <si>
    <t>서초구</t>
  </si>
  <si>
    <t>성동구</t>
  </si>
  <si>
    <t>성북구</t>
  </si>
  <si>
    <t>송파구</t>
  </si>
  <si>
    <t>양천구</t>
  </si>
  <si>
    <t>영등포구</t>
  </si>
  <si>
    <t>용산구</t>
  </si>
  <si>
    <t>은평구</t>
  </si>
  <si>
    <t>종로구</t>
  </si>
  <si>
    <t>중구</t>
  </si>
  <si>
    <t>중랑구</t>
  </si>
  <si>
    <t>금정구</t>
  </si>
  <si>
    <t>기장군</t>
  </si>
  <si>
    <t>남구</t>
  </si>
  <si>
    <t>동구</t>
  </si>
  <si>
    <t>동래구</t>
  </si>
  <si>
    <t>부산진구</t>
  </si>
  <si>
    <t>북구</t>
  </si>
  <si>
    <t>사상구</t>
  </si>
  <si>
    <t>사하구</t>
  </si>
  <si>
    <t>서구</t>
  </si>
  <si>
    <t>수영구</t>
  </si>
  <si>
    <t>연제구</t>
  </si>
  <si>
    <t>영도구</t>
  </si>
  <si>
    <t>해운대구</t>
  </si>
  <si>
    <t>강화군</t>
  </si>
  <si>
    <t>계양구</t>
  </si>
  <si>
    <t>남동구</t>
  </si>
  <si>
    <t>부평구</t>
  </si>
  <si>
    <t>연수구</t>
  </si>
  <si>
    <t>옹진군</t>
  </si>
  <si>
    <t>달서구</t>
  </si>
  <si>
    <t>달성군</t>
  </si>
  <si>
    <t>수성구</t>
  </si>
  <si>
    <t>광산구</t>
  </si>
  <si>
    <t>대덕구</t>
  </si>
  <si>
    <t>유성구</t>
  </si>
  <si>
    <t>울주군</t>
  </si>
  <si>
    <t>세종특별자치시</t>
  </si>
  <si>
    <t>가평군</t>
  </si>
  <si>
    <t>고양시 덕양구</t>
  </si>
  <si>
    <t>고양시 일산동구</t>
  </si>
  <si>
    <t>고양시 일산서구</t>
  </si>
  <si>
    <t>과천시</t>
  </si>
  <si>
    <t>광명시</t>
  </si>
  <si>
    <t>광주시</t>
  </si>
  <si>
    <t>구리시</t>
  </si>
  <si>
    <t>군포시</t>
  </si>
  <si>
    <t>김포시</t>
  </si>
  <si>
    <t>남양주시</t>
  </si>
  <si>
    <t>동두천시</t>
  </si>
  <si>
    <t>성남시 분당구</t>
  </si>
  <si>
    <t>성남시 수정구</t>
  </si>
  <si>
    <t>성남시 중원구</t>
  </si>
  <si>
    <t>수원시 권선구</t>
  </si>
  <si>
    <t>수원시 영통구</t>
  </si>
  <si>
    <t>수원시 장안구</t>
  </si>
  <si>
    <t>수원시 팔달구</t>
  </si>
  <si>
    <t>시흥시</t>
  </si>
  <si>
    <t>안산시 단원구</t>
  </si>
  <si>
    <t>안산시 상록구</t>
  </si>
  <si>
    <t>안성시</t>
  </si>
  <si>
    <t>안양시 동안구</t>
  </si>
  <si>
    <t>안양시 만안구</t>
  </si>
  <si>
    <t>양주시</t>
  </si>
  <si>
    <t>양평군</t>
  </si>
  <si>
    <t>여주시</t>
  </si>
  <si>
    <t>연천군</t>
  </si>
  <si>
    <t>오산시</t>
  </si>
  <si>
    <t>용인시 기흥구</t>
  </si>
  <si>
    <t>용인시 수지구</t>
  </si>
  <si>
    <t>용인시 처인구</t>
  </si>
  <si>
    <t>의왕시</t>
  </si>
  <si>
    <t>의정부시</t>
  </si>
  <si>
    <t>이천시</t>
  </si>
  <si>
    <t>파주시</t>
  </si>
  <si>
    <t>평택시</t>
  </si>
  <si>
    <t>포천시</t>
  </si>
  <si>
    <t>하남시</t>
  </si>
  <si>
    <t>강릉시</t>
  </si>
  <si>
    <t>고성군</t>
  </si>
  <si>
    <t>동해시</t>
  </si>
  <si>
    <t>삼척시</t>
  </si>
  <si>
    <t>속초시</t>
  </si>
  <si>
    <t>양구군</t>
  </si>
  <si>
    <t>양양군</t>
  </si>
  <si>
    <t>영월군</t>
  </si>
  <si>
    <t>원주시</t>
  </si>
  <si>
    <t>인제군</t>
  </si>
  <si>
    <t>정선군</t>
  </si>
  <si>
    <t>철원군</t>
  </si>
  <si>
    <t>춘천시</t>
  </si>
  <si>
    <t>태백시</t>
  </si>
  <si>
    <t>평창군</t>
  </si>
  <si>
    <t>홍천군</t>
  </si>
  <si>
    <t>화천군</t>
  </si>
  <si>
    <t>횡성군</t>
  </si>
  <si>
    <t>괴산군</t>
  </si>
  <si>
    <t>단양군</t>
  </si>
  <si>
    <t>보은군</t>
  </si>
  <si>
    <t>영동군</t>
  </si>
  <si>
    <t>옥천군</t>
  </si>
  <si>
    <t>음성군</t>
  </si>
  <si>
    <t>제천시</t>
  </si>
  <si>
    <t>증평군</t>
  </si>
  <si>
    <t>진천군</t>
  </si>
  <si>
    <t>청주시 상당구</t>
  </si>
  <si>
    <t>청주시 서원구</t>
  </si>
  <si>
    <t>청주시 청원구</t>
  </si>
  <si>
    <t>청주시 흥덕구</t>
  </si>
  <si>
    <t>충주시</t>
  </si>
  <si>
    <t>계룡시</t>
  </si>
  <si>
    <t>공주시</t>
  </si>
  <si>
    <t>금산군</t>
  </si>
  <si>
    <t>논산시</t>
  </si>
  <si>
    <t>당진시</t>
  </si>
  <si>
    <t>보령시</t>
  </si>
  <si>
    <t>부여군</t>
  </si>
  <si>
    <t>서산시</t>
  </si>
  <si>
    <t>서천군</t>
  </si>
  <si>
    <t>아산시</t>
  </si>
  <si>
    <t>예산군</t>
  </si>
  <si>
    <t>천안시 동남구</t>
  </si>
  <si>
    <t>천안시 서북구</t>
  </si>
  <si>
    <t>청양군</t>
  </si>
  <si>
    <t>태안군</t>
  </si>
  <si>
    <t>홍성군</t>
  </si>
  <si>
    <t>고창군</t>
  </si>
  <si>
    <t>군산시</t>
  </si>
  <si>
    <t>김제시</t>
  </si>
  <si>
    <t>남원시</t>
  </si>
  <si>
    <t>무주군</t>
  </si>
  <si>
    <t>부안군</t>
  </si>
  <si>
    <t>순창군</t>
  </si>
  <si>
    <t>완주군</t>
  </si>
  <si>
    <t>익산시</t>
  </si>
  <si>
    <t>임실군</t>
  </si>
  <si>
    <t>장수군</t>
  </si>
  <si>
    <t>전주시 덕진구</t>
  </si>
  <si>
    <t>전주시 완산구</t>
  </si>
  <si>
    <t>정읍시</t>
  </si>
  <si>
    <t>진안군</t>
  </si>
  <si>
    <t>강진군</t>
  </si>
  <si>
    <t>고흥군</t>
  </si>
  <si>
    <t>곡성군</t>
  </si>
  <si>
    <t>광양시</t>
  </si>
  <si>
    <t>구례군</t>
  </si>
  <si>
    <t>나주시</t>
  </si>
  <si>
    <t>담양군</t>
  </si>
  <si>
    <t>목포시</t>
  </si>
  <si>
    <t>무안군</t>
  </si>
  <si>
    <t>보성군</t>
  </si>
  <si>
    <t>순천시</t>
  </si>
  <si>
    <t>신안군</t>
  </si>
  <si>
    <t>여수시</t>
  </si>
  <si>
    <t>영광군</t>
  </si>
  <si>
    <t>영암군</t>
  </si>
  <si>
    <t>완도군</t>
  </si>
  <si>
    <t>장성군</t>
  </si>
  <si>
    <t>장흥군</t>
  </si>
  <si>
    <t>진도군</t>
  </si>
  <si>
    <t>함평군</t>
  </si>
  <si>
    <t>해남군</t>
  </si>
  <si>
    <t>화순군</t>
  </si>
  <si>
    <t>경산시</t>
  </si>
  <si>
    <t>경주시</t>
  </si>
  <si>
    <t>고령군</t>
  </si>
  <si>
    <t>구미시</t>
  </si>
  <si>
    <t>군위군</t>
  </si>
  <si>
    <t>김천시</t>
  </si>
  <si>
    <t>문경시</t>
  </si>
  <si>
    <t>봉화군</t>
  </si>
  <si>
    <t>상주시</t>
  </si>
  <si>
    <t>성주군</t>
  </si>
  <si>
    <t>안동시</t>
  </si>
  <si>
    <t>영덕군</t>
  </si>
  <si>
    <t>영양군</t>
  </si>
  <si>
    <t>영주시</t>
  </si>
  <si>
    <t>영천시</t>
  </si>
  <si>
    <t>예천군</t>
  </si>
  <si>
    <t>울릉군</t>
  </si>
  <si>
    <t>울진군</t>
  </si>
  <si>
    <t>의성군</t>
  </si>
  <si>
    <t>청도군</t>
  </si>
  <si>
    <t>청송군</t>
  </si>
  <si>
    <t>칠곡군</t>
  </si>
  <si>
    <t>포항시 남구</t>
  </si>
  <si>
    <t>포항시 북구</t>
  </si>
  <si>
    <t>거제시</t>
  </si>
  <si>
    <t>거창군</t>
  </si>
  <si>
    <t>김해시</t>
  </si>
  <si>
    <t>남해군</t>
  </si>
  <si>
    <t>밀양시</t>
  </si>
  <si>
    <t>사천시</t>
  </si>
  <si>
    <t>산청군</t>
  </si>
  <si>
    <t>양산시</t>
  </si>
  <si>
    <t>의령군</t>
  </si>
  <si>
    <t>진주시</t>
  </si>
  <si>
    <t>창녕군</t>
  </si>
  <si>
    <t>창원시 마산합포구</t>
  </si>
  <si>
    <t>창원시 마산회원구</t>
  </si>
  <si>
    <t>창원시 성산구</t>
  </si>
  <si>
    <t>창원시 의창구</t>
  </si>
  <si>
    <t>창원시 진해구</t>
  </si>
  <si>
    <t>통영시</t>
  </si>
  <si>
    <t>하동군</t>
  </si>
  <si>
    <t>함안군</t>
  </si>
  <si>
    <t>함양군</t>
  </si>
  <si>
    <t>합천군</t>
  </si>
  <si>
    <t>서귀포시</t>
  </si>
  <si>
    <t>제주시</t>
  </si>
  <si>
    <t>미추홀구</t>
  </si>
  <si>
    <t>합계</t>
    <phoneticPr fontId="5" type="noConversion"/>
  </si>
  <si>
    <t>판매시설</t>
    <phoneticPr fontId="9" type="noConversion"/>
  </si>
  <si>
    <t>운수시설</t>
    <phoneticPr fontId="9" type="noConversion"/>
  </si>
  <si>
    <t>승객용</t>
    <phoneticPr fontId="5" type="noConversion"/>
  </si>
  <si>
    <t>소방
구조용</t>
    <phoneticPr fontId="3" type="noConversion"/>
  </si>
  <si>
    <t>승객
화물용</t>
    <phoneticPr fontId="3" type="noConversion"/>
  </si>
  <si>
    <t>피난용</t>
    <phoneticPr fontId="3" type="noConversion"/>
  </si>
  <si>
    <t>주택용</t>
    <phoneticPr fontId="5" type="noConversion"/>
  </si>
  <si>
    <t>소형
화물용</t>
    <phoneticPr fontId="3" type="noConversion"/>
  </si>
  <si>
    <t>지역</t>
    <phoneticPr fontId="5" type="noConversion"/>
  </si>
  <si>
    <t>지역</t>
    <phoneticPr fontId="3" type="noConversion"/>
  </si>
  <si>
    <t>건물용도</t>
    <phoneticPr fontId="5" type="noConversion"/>
  </si>
  <si>
    <t>5층이하</t>
    <phoneticPr fontId="9" type="noConversion"/>
  </si>
  <si>
    <t>6~10층</t>
    <phoneticPr fontId="9" type="noConversion"/>
  </si>
  <si>
    <t>11~15층</t>
    <phoneticPr fontId="9" type="noConversion"/>
  </si>
  <si>
    <t>16~25층</t>
    <phoneticPr fontId="9" type="noConversion"/>
  </si>
  <si>
    <t>26~30층</t>
    <phoneticPr fontId="9" type="noConversion"/>
  </si>
  <si>
    <t>지역</t>
    <phoneticPr fontId="5" type="noConversion"/>
  </si>
  <si>
    <t>판매시설</t>
    <phoneticPr fontId="5" type="noConversion"/>
  </si>
  <si>
    <t>운수시설</t>
    <phoneticPr fontId="5" type="noConversion"/>
  </si>
  <si>
    <t>시군구명</t>
    <phoneticPr fontId="2" type="noConversion"/>
  </si>
  <si>
    <t>시군구명</t>
    <phoneticPr fontId="5" type="noConversion"/>
  </si>
  <si>
    <t>병원용</t>
    <phoneticPr fontId="2" type="noConversion"/>
  </si>
  <si>
    <t>설치 연도</t>
    <phoneticPr fontId="5" type="noConversion"/>
  </si>
  <si>
    <t>비율(%)</t>
  </si>
  <si>
    <t>◈ 설치 연도 및 지역별 승강기 보유 현황</t>
    <phoneticPr fontId="2" type="noConversion"/>
  </si>
  <si>
    <t>◈ 지역 및 승강기 종류별 승강기 보유 현황</t>
    <phoneticPr fontId="2" type="noConversion"/>
  </si>
  <si>
    <t>에스컬
레이터</t>
    <phoneticPr fontId="3" type="noConversion"/>
  </si>
  <si>
    <t>무빙워크</t>
    <phoneticPr fontId="3" type="noConversion"/>
  </si>
  <si>
    <t>◈ 지역 및 건물용도별 승강기 보유 현황</t>
    <phoneticPr fontId="2" type="noConversion"/>
  </si>
  <si>
    <t>◈ 건물용도 및 승강기 종류별 승강기 보유 현황</t>
    <phoneticPr fontId="2" type="noConversion"/>
  </si>
  <si>
    <t>◈ 시군구 및 승강기 종류별 보유 현황</t>
    <phoneticPr fontId="2" type="noConversion"/>
  </si>
  <si>
    <t>◈ 설치 연도 및 운행층수별 보유 현황 (승객용 엘리베이터)</t>
    <phoneticPr fontId="2" type="noConversion"/>
  </si>
  <si>
    <t>◈ 에스컬레이터 주행길이별 보유 현황</t>
    <phoneticPr fontId="2" type="noConversion"/>
  </si>
  <si>
    <t>2009년</t>
  </si>
  <si>
    <t>2010년</t>
  </si>
  <si>
    <t>2011년</t>
  </si>
  <si>
    <t>2012년</t>
  </si>
  <si>
    <t>2013년</t>
  </si>
  <si>
    <t>2014년</t>
  </si>
  <si>
    <t>2015년</t>
  </si>
  <si>
    <t>2016년</t>
  </si>
  <si>
    <t>2017년</t>
  </si>
  <si>
    <t>2018년</t>
  </si>
  <si>
    <t>2019년</t>
  </si>
  <si>
    <t>2020년</t>
  </si>
  <si>
    <t>2021년</t>
  </si>
  <si>
    <t>합계</t>
    <phoneticPr fontId="9" type="noConversion"/>
  </si>
  <si>
    <t>◈ 설치 연도 및 승강기 종류별 승강기 보유 현황</t>
    <phoneticPr fontId="2" type="noConversion"/>
  </si>
  <si>
    <t>◈ 설치 연도 및 건물용도별 승강기 보유 현황</t>
    <phoneticPr fontId="2" type="noConversion"/>
  </si>
  <si>
    <t>◈ 시군구 및 건물용도별 승강기 보유 현황</t>
    <phoneticPr fontId="2" type="noConversion"/>
  </si>
  <si>
    <t>◈ 지역 및 승강기 종류별 승강기 보유 현황(15년 이상)</t>
    <phoneticPr fontId="2" type="noConversion"/>
  </si>
  <si>
    <t>보유 대수
(전체)</t>
    <phoneticPr fontId="3" type="noConversion"/>
  </si>
  <si>
    <t>엘리베이터</t>
    <phoneticPr fontId="3" type="noConversion"/>
  </si>
  <si>
    <t>에스컬레이터</t>
    <phoneticPr fontId="3" type="noConversion"/>
  </si>
  <si>
    <t>휠체어 
리프트</t>
    <phoneticPr fontId="3" type="noConversion"/>
  </si>
  <si>
    <t>합계
(15년 이상)</t>
    <phoneticPr fontId="3" type="noConversion"/>
  </si>
  <si>
    <t>비율
(15년 이상)</t>
    <phoneticPr fontId="3" type="noConversion"/>
  </si>
  <si>
    <t>승객용</t>
    <phoneticPr fontId="3" type="noConversion"/>
  </si>
  <si>
    <t>화물용</t>
    <phoneticPr fontId="3" type="noConversion"/>
  </si>
  <si>
    <t>병원용</t>
    <phoneticPr fontId="3" type="noConversion"/>
  </si>
  <si>
    <t>무빙
워크</t>
    <phoneticPr fontId="3" type="noConversion"/>
  </si>
  <si>
    <t>◈ 지역 및 승강기 종류별 승강기 보유 현황(25년 이상)</t>
    <phoneticPr fontId="2" type="noConversion"/>
  </si>
  <si>
    <t>합계
(25년 이상)</t>
    <phoneticPr fontId="3" type="noConversion"/>
  </si>
  <si>
    <t>비율
(25년 이상)</t>
    <phoneticPr fontId="3" type="noConversion"/>
  </si>
  <si>
    <t>에스컬
레이터</t>
  </si>
  <si>
    <t>무빙워크</t>
  </si>
  <si>
    <t>2022년</t>
  </si>
  <si>
    <t>◈ 연도별 유지관리업체 승강기 보유 현황</t>
    <phoneticPr fontId="2" type="noConversion"/>
  </si>
  <si>
    <t>연도</t>
    <phoneticPr fontId="5" type="noConversion"/>
  </si>
  <si>
    <t>보유대수</t>
    <phoneticPr fontId="5" type="noConversion"/>
  </si>
  <si>
    <t>A</t>
    <phoneticPr fontId="5" type="noConversion"/>
  </si>
  <si>
    <t>B</t>
    <phoneticPr fontId="2" type="noConversion"/>
  </si>
  <si>
    <t>C</t>
    <phoneticPr fontId="3" type="noConversion"/>
  </si>
  <si>
    <t>D</t>
    <phoneticPr fontId="3" type="noConversion"/>
  </si>
  <si>
    <t>E</t>
    <phoneticPr fontId="3" type="noConversion"/>
  </si>
  <si>
    <t>기타</t>
    <phoneticPr fontId="2" type="noConversion"/>
  </si>
  <si>
    <t>-</t>
  </si>
  <si>
    <t>부천시 원미구</t>
  </si>
  <si>
    <t>부천시 소사구</t>
  </si>
  <si>
    <t>부천시 오정구</t>
  </si>
  <si>
    <t>◈ 설치 연도 및 속도별 보유 현황 (승객용 엘리베이터)</t>
    <phoneticPr fontId="2" type="noConversion"/>
  </si>
  <si>
    <t>설치 연도</t>
    <phoneticPr fontId="9" type="noConversion"/>
  </si>
  <si>
    <t>0.75m/s 이하</t>
    <phoneticPr fontId="9" type="noConversion"/>
  </si>
  <si>
    <t>0.75m/s 초과
1m/s 이하</t>
    <phoneticPr fontId="9" type="noConversion"/>
  </si>
  <si>
    <t>1m/s 초과
1.5m/s 이하</t>
    <phoneticPr fontId="9" type="noConversion"/>
  </si>
  <si>
    <t>1.5m/s 초과
2.5m/s 이하</t>
    <phoneticPr fontId="9" type="noConversion"/>
  </si>
  <si>
    <t>2.5m/s 초과
4m/s 이하</t>
    <phoneticPr fontId="9" type="noConversion"/>
  </si>
  <si>
    <t>4m/s 초과</t>
    <phoneticPr fontId="9" type="noConversion"/>
  </si>
  <si>
    <t>2022년</t>
    <phoneticPr fontId="3" type="noConversion"/>
  </si>
  <si>
    <t>2023년</t>
    <phoneticPr fontId="3" type="noConversion"/>
  </si>
  <si>
    <t>◈ 에스컬레이터 속도별 보유 현황</t>
    <phoneticPr fontId="2" type="noConversion"/>
  </si>
  <si>
    <t>0.5m/s 미만</t>
    <phoneticPr fontId="9" type="noConversion"/>
  </si>
  <si>
    <t>0.5m/s</t>
    <phoneticPr fontId="3" type="noConversion"/>
  </si>
  <si>
    <t>0.5m/s 초과</t>
    <phoneticPr fontId="9" type="noConversion"/>
  </si>
  <si>
    <t>경사형
휠체어리프트</t>
    <phoneticPr fontId="3" type="noConversion"/>
  </si>
  <si>
    <t>수직형
휠체어리프트</t>
    <phoneticPr fontId="3" type="noConversion"/>
  </si>
  <si>
    <t>경사형
휠체어리프트</t>
    <phoneticPr fontId="2" type="noConversion"/>
  </si>
  <si>
    <t>경사형</t>
    <phoneticPr fontId="2" type="noConversion"/>
  </si>
  <si>
    <t>수직형</t>
    <phoneticPr fontId="2" type="noConversion"/>
  </si>
  <si>
    <t>2024년</t>
    <phoneticPr fontId="3" type="noConversion"/>
  </si>
  <si>
    <t>2025년</t>
    <phoneticPr fontId="3" type="noConversion"/>
  </si>
  <si>
    <t>2008년
이전</t>
  </si>
  <si>
    <t>2023년</t>
  </si>
  <si>
    <t>2024년</t>
  </si>
  <si>
    <t>2025년</t>
  </si>
  <si>
    <t>계</t>
  </si>
  <si>
    <t>2008년 이전</t>
  </si>
  <si>
    <t>2008년 이전</t>
    <phoneticPr fontId="2" type="noConversion"/>
  </si>
  <si>
    <t>- 피난용 E/L의 경우 2014.07.01일 건축허가분 이후부터 적용</t>
  </si>
  <si>
    <t>계</t>
    <phoneticPr fontId="2" type="noConversion"/>
  </si>
  <si>
    <t>화성시 동탄구</t>
  </si>
  <si>
    <t>화성시 만세구</t>
  </si>
  <si>
    <t>화성시 병점구</t>
  </si>
  <si>
    <t>화성시 효행구</t>
  </si>
  <si>
    <t>2026년 6월</t>
  </si>
  <si>
    <t>2026년 6월</t>
    <phoneticPr fontId="3" type="noConversion"/>
  </si>
  <si>
    <t>설치
연도</t>
  </si>
  <si>
    <t>검단구</t>
  </si>
  <si>
    <t>서해구</t>
  </si>
  <si>
    <t>영종구</t>
  </si>
  <si>
    <t>제물포구</t>
  </si>
  <si>
    <t>전남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</si>
</sst>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0.0%"/>
    <numFmt numFmtId="178" formatCode="0_);[Red]\(0\)"/>
    <numFmt numFmtId="179" formatCode="_ * #,##0_ ;_ * \-#,##0_ ;_ * &quot;-&quot;_ ;_ @_ "/>
    <numFmt numFmtId="180" formatCode="_ * #,##0.00_ ;_ * \-#,##0.00_ ;_ * &quot;-&quot;??_ ;_ @_ "/>
    <numFmt numFmtId="181" formatCode="#,##0_);[Red]\(#,##0\)"/>
    <numFmt numFmtId="182" formatCode="0.000%"/>
    <numFmt numFmtId="183" formatCode="\(0.0%\)"/>
  </numFmts>
  <fonts count="5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sz val="8"/>
      <name val="바탕"/>
      <family val="1"/>
      <charset val="129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sz val="10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1"/>
      <color theme="1"/>
      <name val="맑은 고딕"/>
      <family val="3"/>
      <charset val="129"/>
    </font>
    <font>
      <b/>
      <sz val="9"/>
      <color indexed="8"/>
      <name val="맑은 고딕"/>
      <family val="3"/>
      <charset val="129"/>
      <scheme val="major"/>
    </font>
    <font>
      <b/>
      <shadow/>
      <sz val="10"/>
      <color rgb="FF00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name val="굴림"/>
      <family val="3"/>
      <charset val="129"/>
    </font>
    <font>
      <sz val="8"/>
      <color theme="1"/>
      <name val="맑은 고딕"/>
      <family val="2"/>
      <charset val="129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2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0" fontId="6" fillId="0" borderId="0">
      <alignment vertical="center"/>
    </xf>
    <xf numFmtId="0" fontId="2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2" borderId="2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6" fillId="23" borderId="3" applyNumberFormat="0" applyFont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5" borderId="4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9" borderId="2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22" borderId="10" applyNumberFormat="0" applyAlignment="0" applyProtection="0">
      <alignment vertical="center"/>
    </xf>
    <xf numFmtId="179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0" fontId="40" fillId="0" borderId="0">
      <alignment vertical="center"/>
    </xf>
    <xf numFmtId="0" fontId="37" fillId="0" borderId="0"/>
    <xf numFmtId="0" fontId="40" fillId="0" borderId="0">
      <alignment vertical="center"/>
    </xf>
    <xf numFmtId="0" fontId="3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44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9" fontId="43" fillId="0" borderId="0" applyFont="0" applyFill="0" applyBorder="0" applyAlignment="0" applyProtection="0"/>
    <xf numFmtId="9" fontId="20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0" fontId="40" fillId="0" borderId="0">
      <alignment vertical="center"/>
    </xf>
    <xf numFmtId="0" fontId="40" fillId="0" borderId="0">
      <alignment vertical="center"/>
    </xf>
    <xf numFmtId="0" fontId="20" fillId="0" borderId="0"/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3" fillId="0" borderId="0"/>
    <xf numFmtId="0" fontId="4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2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</cellStyleXfs>
  <cellXfs count="233">
    <xf numFmtId="0" fontId="0" fillId="0" borderId="0" xfId="0">
      <alignment vertical="center"/>
    </xf>
    <xf numFmtId="49" fontId="10" fillId="0" borderId="1" xfId="1" applyNumberFormat="1" applyFont="1" applyBorder="1">
      <alignment vertical="center"/>
    </xf>
    <xf numFmtId="49" fontId="10" fillId="2" borderId="1" xfId="1" applyNumberFormat="1" applyFont="1" applyFill="1" applyBorder="1">
      <alignment vertical="center"/>
    </xf>
    <xf numFmtId="49" fontId="17" fillId="0" borderId="1" xfId="1" applyNumberFormat="1" applyFont="1" applyBorder="1">
      <alignment vertical="center"/>
    </xf>
    <xf numFmtId="176" fontId="10" fillId="0" borderId="1" xfId="40" applyNumberFormat="1" applyFont="1" applyBorder="1" applyAlignment="1">
      <alignment horizontal="center" vertical="center"/>
    </xf>
    <xf numFmtId="176" fontId="10" fillId="2" borderId="1" xfId="40" applyNumberFormat="1" applyFont="1" applyFill="1" applyBorder="1" applyAlignment="1">
      <alignment horizontal="center" vertical="center"/>
    </xf>
    <xf numFmtId="176" fontId="17" fillId="2" borderId="1" xfId="40" applyNumberFormat="1" applyFont="1" applyFill="1" applyBorder="1" applyAlignment="1">
      <alignment horizontal="center" vertical="center"/>
    </xf>
    <xf numFmtId="176" fontId="17" fillId="0" borderId="1" xfId="40" applyNumberFormat="1" applyFont="1" applyBorder="1" applyAlignment="1">
      <alignment horizontal="center" vertical="center"/>
    </xf>
    <xf numFmtId="176" fontId="13" fillId="0" borderId="1" xfId="40" applyNumberFormat="1" applyFont="1" applyBorder="1" applyAlignment="1">
      <alignment horizontal="center" vertical="center"/>
    </xf>
    <xf numFmtId="176" fontId="13" fillId="2" borderId="1" xfId="40" applyNumberFormat="1" applyFont="1" applyFill="1" applyBorder="1" applyAlignment="1">
      <alignment horizontal="center" vertical="center"/>
    </xf>
    <xf numFmtId="176" fontId="11" fillId="0" borderId="1" xfId="40" applyNumberFormat="1" applyFont="1" applyBorder="1" applyAlignment="1">
      <alignment horizontal="center" vertical="center"/>
    </xf>
    <xf numFmtId="176" fontId="11" fillId="2" borderId="1" xfId="40" applyNumberFormat="1" applyFont="1" applyFill="1" applyBorder="1" applyAlignment="1">
      <alignment horizontal="center" vertical="center"/>
    </xf>
    <xf numFmtId="176" fontId="10" fillId="0" borderId="1" xfId="40" quotePrefix="1" applyNumberFormat="1" applyFont="1" applyBorder="1" applyAlignment="1">
      <alignment horizontal="center" vertical="center"/>
    </xf>
    <xf numFmtId="0" fontId="41" fillId="0" borderId="0" xfId="0" applyFont="1">
      <alignment vertical="center"/>
    </xf>
    <xf numFmtId="0" fontId="41" fillId="0" borderId="0" xfId="0" applyFont="1">
      <alignment vertical="center"/>
    </xf>
    <xf numFmtId="0" fontId="41" fillId="0" borderId="0" xfId="0" applyFont="1">
      <alignment vertical="center"/>
    </xf>
    <xf numFmtId="176" fontId="18" fillId="26" borderId="1" xfId="3" applyNumberFormat="1" applyFont="1" applyFill="1" applyBorder="1" applyAlignment="1">
      <alignment horizontal="center" vertical="center"/>
    </xf>
    <xf numFmtId="3" fontId="19" fillId="26" borderId="1" xfId="3" applyNumberFormat="1" applyFont="1" applyFill="1" applyBorder="1" applyAlignment="1">
      <alignment horizontal="center" vertical="center"/>
    </xf>
    <xf numFmtId="3" fontId="18" fillId="26" borderId="1" xfId="3" applyNumberFormat="1" applyFont="1" applyFill="1" applyBorder="1" applyAlignment="1">
      <alignment horizontal="center" vertical="center"/>
    </xf>
    <xf numFmtId="176" fontId="12" fillId="26" borderId="1" xfId="1" applyNumberFormat="1" applyFont="1" applyFill="1" applyBorder="1" applyAlignment="1">
      <alignment horizontal="center" vertical="center"/>
    </xf>
    <xf numFmtId="176" fontId="14" fillId="26" borderId="1" xfId="1" applyNumberFormat="1" applyFont="1" applyFill="1" applyBorder="1" applyAlignment="1">
      <alignment horizontal="center" vertical="center"/>
    </xf>
    <xf numFmtId="176" fontId="16" fillId="26" borderId="1" xfId="114" applyNumberFormat="1" applyFont="1" applyFill="1" applyBorder="1" applyAlignment="1">
      <alignment horizontal="center" vertical="center" wrapText="1"/>
    </xf>
    <xf numFmtId="181" fontId="14" fillId="26" borderId="1" xfId="1" applyNumberFormat="1" applyFont="1" applyFill="1" applyBorder="1" applyAlignment="1">
      <alignment horizontal="center" vertical="center"/>
    </xf>
    <xf numFmtId="3" fontId="18" fillId="26" borderId="1" xfId="0" quotePrefix="1" applyNumberFormat="1" applyFont="1" applyFill="1" applyBorder="1" applyAlignment="1">
      <alignment horizontal="center" vertical="center"/>
    </xf>
    <xf numFmtId="176" fontId="16" fillId="26" borderId="1" xfId="1" applyNumberFormat="1" applyFont="1" applyFill="1" applyBorder="1" applyAlignment="1">
      <alignment horizontal="center" vertical="center" wrapText="1"/>
    </xf>
    <xf numFmtId="176" fontId="14" fillId="26" borderId="1" xfId="1" quotePrefix="1" applyNumberFormat="1" applyFont="1" applyFill="1" applyBorder="1" applyAlignment="1">
      <alignment horizontal="center" vertical="center"/>
    </xf>
    <xf numFmtId="176" fontId="45" fillId="26" borderId="1" xfId="1" applyNumberFormat="1" applyFont="1" applyFill="1" applyBorder="1" applyAlignment="1">
      <alignment horizontal="center" vertical="center" wrapText="1"/>
    </xf>
    <xf numFmtId="176" fontId="50" fillId="0" borderId="1" xfId="1" applyNumberFormat="1" applyFont="1" applyBorder="1" applyAlignment="1">
      <alignment horizontal="center" vertical="center"/>
    </xf>
    <xf numFmtId="181" fontId="8" fillId="26" borderId="1" xfId="1" applyNumberFormat="1" applyFont="1" applyFill="1" applyBorder="1" applyAlignment="1">
      <alignment horizontal="center" vertical="center" wrapText="1"/>
    </xf>
    <xf numFmtId="181" fontId="48" fillId="26" borderId="1" xfId="0" applyNumberFormat="1" applyFont="1" applyFill="1" applyBorder="1" applyAlignment="1">
      <alignment horizontal="center" vertical="center" wrapText="1"/>
    </xf>
    <xf numFmtId="181" fontId="50" fillId="2" borderId="1" xfId="1" applyNumberFormat="1" applyFont="1" applyFill="1" applyBorder="1" applyAlignment="1">
      <alignment horizontal="center" vertical="center"/>
    </xf>
    <xf numFmtId="0" fontId="12" fillId="0" borderId="14" xfId="0" quotePrefix="1" applyFont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 wrapText="1"/>
    </xf>
    <xf numFmtId="177" fontId="45" fillId="0" borderId="17" xfId="2" applyNumberFormat="1" applyFont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/>
    </xf>
    <xf numFmtId="177" fontId="45" fillId="0" borderId="17" xfId="34" applyNumberFormat="1" applyFont="1" applyBorder="1" applyAlignment="1">
      <alignment horizontal="center" vertical="center" wrapText="1"/>
    </xf>
    <xf numFmtId="177" fontId="45" fillId="0" borderId="19" xfId="34" applyNumberFormat="1" applyFont="1" applyBorder="1" applyAlignment="1">
      <alignment horizontal="center" vertical="center" wrapText="1"/>
    </xf>
    <xf numFmtId="9" fontId="16" fillId="0" borderId="17" xfId="2" applyFont="1" applyBorder="1" applyAlignment="1">
      <alignment horizontal="center" vertical="center" wrapText="1"/>
    </xf>
    <xf numFmtId="177" fontId="52" fillId="0" borderId="19" xfId="34" applyNumberFormat="1" applyFont="1" applyBorder="1" applyAlignment="1">
      <alignment horizontal="center" vertical="center" wrapText="1"/>
    </xf>
    <xf numFmtId="0" fontId="19" fillId="26" borderId="14" xfId="3" applyFont="1" applyFill="1" applyBorder="1" applyAlignment="1">
      <alignment horizontal="center" vertical="center"/>
    </xf>
    <xf numFmtId="3" fontId="19" fillId="26" borderId="15" xfId="3" applyNumberFormat="1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8" fillId="3" borderId="13" xfId="3" applyFont="1" applyFill="1" applyBorder="1" applyAlignment="1">
      <alignment horizontal="center" vertical="center"/>
    </xf>
    <xf numFmtId="0" fontId="18" fillId="3" borderId="12" xfId="3" applyFont="1" applyFill="1" applyBorder="1" applyAlignment="1">
      <alignment horizontal="center" vertical="center"/>
    </xf>
    <xf numFmtId="177" fontId="16" fillId="0" borderId="19" xfId="34" applyNumberFormat="1" applyFont="1" applyBorder="1" applyAlignment="1">
      <alignment horizontal="center" vertical="center" wrapText="1"/>
    </xf>
    <xf numFmtId="176" fontId="16" fillId="26" borderId="15" xfId="114" applyNumberFormat="1" applyFont="1" applyFill="1" applyBorder="1" applyAlignment="1">
      <alignment horizontal="center" vertical="center" wrapText="1"/>
    </xf>
    <xf numFmtId="9" fontId="8" fillId="0" borderId="17" xfId="2" applyFont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/>
    </xf>
    <xf numFmtId="177" fontId="16" fillId="0" borderId="17" xfId="34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76" fontId="11" fillId="0" borderId="15" xfId="40" applyNumberFormat="1" applyFont="1" applyBorder="1" applyAlignment="1">
      <alignment horizontal="center" vertical="center"/>
    </xf>
    <xf numFmtId="176" fontId="54" fillId="0" borderId="1" xfId="3" applyNumberFormat="1" applyFont="1" applyBorder="1" applyAlignment="1">
      <alignment horizontal="center" vertical="center"/>
    </xf>
    <xf numFmtId="176" fontId="54" fillId="0" borderId="15" xfId="3" applyNumberFormat="1" applyFont="1" applyBorder="1" applyAlignment="1">
      <alignment horizontal="center" vertical="center"/>
    </xf>
    <xf numFmtId="177" fontId="52" fillId="0" borderId="18" xfId="34" applyNumberFormat="1" applyFont="1" applyBorder="1" applyAlignment="1">
      <alignment horizontal="center" vertical="center" wrapText="1"/>
    </xf>
    <xf numFmtId="177" fontId="52" fillId="0" borderId="17" xfId="34" applyNumberFormat="1" applyFont="1" applyBorder="1" applyAlignment="1">
      <alignment horizontal="center" vertical="center" wrapText="1"/>
    </xf>
    <xf numFmtId="176" fontId="10" fillId="0" borderId="1" xfId="3" applyNumberFormat="1" applyFont="1" applyBorder="1" applyAlignment="1">
      <alignment horizontal="center" vertical="center"/>
    </xf>
    <xf numFmtId="176" fontId="10" fillId="0" borderId="15" xfId="3" applyNumberFormat="1" applyFont="1" applyBorder="1" applyAlignment="1">
      <alignment horizontal="center" vertical="center"/>
    </xf>
    <xf numFmtId="177" fontId="8" fillId="0" borderId="17" xfId="34" applyNumberFormat="1" applyFont="1" applyBorder="1" applyAlignment="1">
      <alignment horizontal="center" vertical="center" wrapText="1"/>
    </xf>
    <xf numFmtId="177" fontId="52" fillId="0" borderId="17" xfId="34" applyNumberFormat="1" applyFont="1" applyBorder="1" applyAlignment="1">
      <alignment horizontal="center" vertical="center" wrapText="1"/>
    </xf>
    <xf numFmtId="177" fontId="8" fillId="0" borderId="19" xfId="34" applyNumberFormat="1" applyFont="1" applyBorder="1" applyAlignment="1">
      <alignment horizontal="center" vertical="center" wrapText="1"/>
    </xf>
    <xf numFmtId="176" fontId="13" fillId="0" borderId="1" xfId="5" applyNumberFormat="1" applyFont="1" applyBorder="1" applyAlignment="1">
      <alignment horizontal="center" vertical="center"/>
    </xf>
    <xf numFmtId="176" fontId="13" fillId="2" borderId="1" xfId="5" applyNumberFormat="1" applyFont="1" applyFill="1" applyBorder="1" applyAlignment="1">
      <alignment horizontal="center" vertical="center"/>
    </xf>
    <xf numFmtId="176" fontId="13" fillId="0" borderId="15" xfId="5" applyNumberFormat="1" applyFont="1" applyBorder="1" applyAlignment="1">
      <alignment horizontal="center" vertical="center"/>
    </xf>
    <xf numFmtId="176" fontId="15" fillId="0" borderId="1" xfId="4" applyNumberFormat="1" applyFont="1" applyBorder="1" applyAlignment="1">
      <alignment horizontal="center" vertical="center"/>
    </xf>
    <xf numFmtId="176" fontId="15" fillId="2" borderId="1" xfId="4" applyNumberFormat="1" applyFont="1" applyFill="1" applyBorder="1" applyAlignment="1">
      <alignment horizontal="center" vertical="center"/>
    </xf>
    <xf numFmtId="176" fontId="15" fillId="0" borderId="17" xfId="4" applyNumberFormat="1" applyFont="1" applyBorder="1" applyAlignment="1">
      <alignment horizontal="center" vertical="center"/>
    </xf>
    <xf numFmtId="49" fontId="10" fillId="0" borderId="14" xfId="1" applyNumberFormat="1" applyFont="1" applyBorder="1" applyAlignment="1">
      <alignment vertical="center"/>
    </xf>
    <xf numFmtId="176" fontId="15" fillId="0" borderId="15" xfId="4" applyNumberFormat="1" applyFont="1" applyBorder="1" applyAlignment="1">
      <alignment horizontal="center" vertical="center"/>
    </xf>
    <xf numFmtId="49" fontId="10" fillId="2" borderId="14" xfId="1" applyNumberFormat="1" applyFont="1" applyFill="1" applyBorder="1" applyAlignment="1">
      <alignment vertical="center"/>
    </xf>
    <xf numFmtId="176" fontId="15" fillId="2" borderId="15" xfId="4" applyNumberFormat="1" applyFont="1" applyFill="1" applyBorder="1" applyAlignment="1">
      <alignment horizontal="center" vertical="center"/>
    </xf>
    <xf numFmtId="49" fontId="10" fillId="0" borderId="14" xfId="1" applyNumberFormat="1" applyFont="1" applyBorder="1">
      <alignment vertical="center"/>
    </xf>
    <xf numFmtId="49" fontId="10" fillId="0" borderId="16" xfId="1" applyNumberFormat="1" applyFont="1" applyBorder="1" applyAlignment="1">
      <alignment vertical="center"/>
    </xf>
    <xf numFmtId="49" fontId="10" fillId="0" borderId="17" xfId="1" applyNumberFormat="1" applyFont="1" applyBorder="1">
      <alignment vertical="center"/>
    </xf>
    <xf numFmtId="176" fontId="10" fillId="0" borderId="17" xfId="40" applyNumberFormat="1" applyFont="1" applyBorder="1" applyAlignment="1">
      <alignment horizontal="center" vertical="center"/>
    </xf>
    <xf numFmtId="176" fontId="10" fillId="2" borderId="17" xfId="40" applyNumberFormat="1" applyFont="1" applyFill="1" applyBorder="1" applyAlignment="1">
      <alignment horizontal="center" vertical="center"/>
    </xf>
    <xf numFmtId="176" fontId="15" fillId="0" borderId="19" xfId="4" applyNumberFormat="1" applyFont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0" borderId="14" xfId="3" applyFont="1" applyBorder="1" applyAlignment="1">
      <alignment horizontal="center" vertical="center"/>
    </xf>
    <xf numFmtId="176" fontId="13" fillId="0" borderId="15" xfId="4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4" xfId="0" quotePrefix="1" applyFont="1" applyBorder="1" applyAlignment="1">
      <alignment horizontal="center" vertical="center"/>
    </xf>
    <xf numFmtId="0" fontId="14" fillId="26" borderId="14" xfId="3" applyFont="1" applyFill="1" applyBorder="1" applyAlignment="1">
      <alignment horizontal="center" vertical="center"/>
    </xf>
    <xf numFmtId="176" fontId="14" fillId="26" borderId="15" xfId="1" applyNumberFormat="1" applyFont="1" applyFill="1" applyBorder="1" applyAlignment="1">
      <alignment horizontal="center" vertical="center"/>
    </xf>
    <xf numFmtId="9" fontId="45" fillId="0" borderId="17" xfId="2" applyFont="1" applyBorder="1" applyAlignment="1">
      <alignment horizontal="center" vertical="center" wrapText="1"/>
    </xf>
    <xf numFmtId="176" fontId="10" fillId="0" borderId="15" xfId="40" quotePrefix="1" applyNumberFormat="1" applyFont="1" applyBorder="1" applyAlignment="1">
      <alignment horizontal="center" vertical="center"/>
    </xf>
    <xf numFmtId="176" fontId="10" fillId="0" borderId="15" xfId="40" applyNumberFormat="1" applyFont="1" applyBorder="1" applyAlignment="1">
      <alignment horizontal="center" vertical="center"/>
    </xf>
    <xf numFmtId="178" fontId="16" fillId="26" borderId="14" xfId="1" applyNumberFormat="1" applyFont="1" applyFill="1" applyBorder="1" applyAlignment="1">
      <alignment horizontal="center" vertical="center" wrapText="1"/>
    </xf>
    <xf numFmtId="176" fontId="16" fillId="26" borderId="15" xfId="1" applyNumberFormat="1" applyFont="1" applyFill="1" applyBorder="1" applyAlignment="1">
      <alignment horizontal="center" vertical="center" wrapText="1"/>
    </xf>
    <xf numFmtId="0" fontId="14" fillId="3" borderId="12" xfId="3" applyFont="1" applyFill="1" applyBorder="1" applyAlignment="1">
      <alignment horizontal="center" vertical="center"/>
    </xf>
    <xf numFmtId="0" fontId="14" fillId="3" borderId="13" xfId="3" applyFont="1" applyFill="1" applyBorder="1" applyAlignment="1">
      <alignment horizontal="center" vertical="center"/>
    </xf>
    <xf numFmtId="178" fontId="45" fillId="26" borderId="14" xfId="0" applyNumberFormat="1" applyFont="1" applyFill="1" applyBorder="1" applyAlignment="1">
      <alignment horizontal="center" vertical="center" wrapText="1"/>
    </xf>
    <xf numFmtId="176" fontId="45" fillId="26" borderId="15" xfId="1" applyNumberFormat="1" applyFont="1" applyFill="1" applyBorder="1" applyAlignment="1">
      <alignment horizontal="center" vertical="center" wrapText="1"/>
    </xf>
    <xf numFmtId="178" fontId="45" fillId="0" borderId="16" xfId="0" applyNumberFormat="1" applyFont="1" applyBorder="1" applyAlignment="1">
      <alignment horizontal="center" vertical="center" wrapText="1"/>
    </xf>
    <xf numFmtId="182" fontId="0" fillId="0" borderId="0" xfId="2" applyNumberFormat="1" applyFont="1">
      <alignment vertical="center"/>
    </xf>
    <xf numFmtId="0" fontId="19" fillId="3" borderId="13" xfId="0" applyFont="1" applyFill="1" applyBorder="1" applyAlignment="1">
      <alignment horizontal="center" vertical="center"/>
    </xf>
    <xf numFmtId="0" fontId="51" fillId="0" borderId="0" xfId="0" quotePrefix="1" applyFont="1">
      <alignment vertical="center"/>
    </xf>
    <xf numFmtId="3" fontId="12" fillId="27" borderId="1" xfId="1" applyNumberFormat="1" applyFont="1" applyFill="1" applyBorder="1" applyAlignment="1">
      <alignment horizontal="center" vertical="center"/>
    </xf>
    <xf numFmtId="0" fontId="12" fillId="27" borderId="14" xfId="3" applyFont="1" applyFill="1" applyBorder="1" applyAlignment="1">
      <alignment horizontal="center" vertical="center"/>
    </xf>
    <xf numFmtId="3" fontId="12" fillId="27" borderId="15" xfId="1" applyNumberFormat="1" applyFont="1" applyFill="1" applyBorder="1" applyAlignment="1">
      <alignment horizontal="center" vertical="center"/>
    </xf>
    <xf numFmtId="0" fontId="47" fillId="3" borderId="1" xfId="0" applyFont="1" applyFill="1" applyBorder="1" applyAlignment="1">
      <alignment horizontal="center" vertical="center"/>
    </xf>
    <xf numFmtId="0" fontId="47" fillId="3" borderId="1" xfId="0" applyFont="1" applyFill="1" applyBorder="1" applyAlignment="1">
      <alignment horizontal="center" vertical="center" wrapText="1"/>
    </xf>
    <xf numFmtId="177" fontId="0" fillId="0" borderId="0" xfId="2" applyNumberFormat="1" applyFont="1">
      <alignment vertical="center"/>
    </xf>
    <xf numFmtId="176" fontId="13" fillId="0" borderId="1" xfId="40" quotePrefix="1" applyNumberFormat="1" applyFont="1" applyBorder="1" applyAlignment="1">
      <alignment horizontal="center" vertical="center"/>
    </xf>
    <xf numFmtId="176" fontId="13" fillId="0" borderId="15" xfId="40" quotePrefix="1" applyNumberFormat="1" applyFont="1" applyBorder="1" applyAlignment="1">
      <alignment horizontal="center" vertical="center"/>
    </xf>
    <xf numFmtId="0" fontId="19" fillId="3" borderId="11" xfId="4" applyFont="1" applyFill="1" applyBorder="1" applyAlignment="1">
      <alignment horizontal="center" vertical="center" wrapText="1"/>
    </xf>
    <xf numFmtId="0" fontId="19" fillId="3" borderId="12" xfId="4" applyFont="1" applyFill="1" applyBorder="1" applyAlignment="1">
      <alignment horizontal="center" vertical="center" wrapText="1"/>
    </xf>
    <xf numFmtId="0" fontId="19" fillId="3" borderId="13" xfId="4" applyFont="1" applyFill="1" applyBorder="1" applyAlignment="1">
      <alignment horizontal="center" vertical="center" wrapText="1"/>
    </xf>
    <xf numFmtId="49" fontId="17" fillId="0" borderId="14" xfId="1" applyNumberFormat="1" applyFont="1" applyBorder="1" applyAlignment="1">
      <alignment vertical="center"/>
    </xf>
    <xf numFmtId="176" fontId="17" fillId="0" borderId="15" xfId="40" applyNumberFormat="1" applyFont="1" applyBorder="1" applyAlignment="1">
      <alignment horizontal="center" vertical="center"/>
    </xf>
    <xf numFmtId="49" fontId="17" fillId="0" borderId="14" xfId="1" applyNumberFormat="1" applyFont="1" applyBorder="1">
      <alignment vertical="center"/>
    </xf>
    <xf numFmtId="49" fontId="17" fillId="0" borderId="16" xfId="1" applyNumberFormat="1" applyFont="1" applyBorder="1" applyAlignment="1">
      <alignment vertical="center"/>
    </xf>
    <xf numFmtId="49" fontId="17" fillId="0" borderId="17" xfId="1" applyNumberFormat="1" applyFont="1" applyBorder="1">
      <alignment vertical="center"/>
    </xf>
    <xf numFmtId="176" fontId="17" fillId="2" borderId="17" xfId="40" applyNumberFormat="1" applyFont="1" applyFill="1" applyBorder="1" applyAlignment="1">
      <alignment horizontal="center" vertical="center"/>
    </xf>
    <xf numFmtId="176" fontId="17" fillId="0" borderId="17" xfId="40" applyNumberFormat="1" applyFont="1" applyBorder="1" applyAlignment="1">
      <alignment horizontal="center" vertical="center"/>
    </xf>
    <xf numFmtId="176" fontId="17" fillId="0" borderId="19" xfId="40" applyNumberFormat="1" applyFont="1" applyBorder="1" applyAlignment="1">
      <alignment horizontal="center" vertical="center"/>
    </xf>
    <xf numFmtId="41" fontId="14" fillId="0" borderId="14" xfId="1" quotePrefix="1" applyFont="1" applyBorder="1" applyAlignment="1">
      <alignment horizontal="center" vertical="center"/>
    </xf>
    <xf numFmtId="176" fontId="13" fillId="2" borderId="15" xfId="40" applyNumberFormat="1" applyFont="1" applyFill="1" applyBorder="1" applyAlignment="1">
      <alignment horizontal="center" vertical="center"/>
    </xf>
    <xf numFmtId="41" fontId="14" fillId="26" borderId="14" xfId="1" applyFont="1" applyFill="1" applyBorder="1" applyAlignment="1">
      <alignment horizontal="center" vertical="center"/>
    </xf>
    <xf numFmtId="181" fontId="14" fillId="26" borderId="15" xfId="1" applyNumberFormat="1" applyFont="1" applyFill="1" applyBorder="1" applyAlignment="1">
      <alignment horizontal="center" vertical="center"/>
    </xf>
    <xf numFmtId="177" fontId="47" fillId="26" borderId="15" xfId="2" applyNumberFormat="1" applyFont="1" applyFill="1" applyBorder="1" applyAlignment="1">
      <alignment horizontal="center" vertical="center"/>
    </xf>
    <xf numFmtId="178" fontId="8" fillId="26" borderId="14" xfId="0" applyNumberFormat="1" applyFont="1" applyFill="1" applyBorder="1" applyAlignment="1">
      <alignment horizontal="center" vertical="center" wrapText="1"/>
    </xf>
    <xf numFmtId="178" fontId="8" fillId="0" borderId="16" xfId="0" applyNumberFormat="1" applyFont="1" applyBorder="1" applyAlignment="1">
      <alignment horizontal="center" vertical="center" wrapText="1"/>
    </xf>
    <xf numFmtId="41" fontId="8" fillId="0" borderId="17" xfId="1" applyFont="1" applyBorder="1" applyAlignment="1">
      <alignment horizontal="center" vertical="center" wrapText="1"/>
    </xf>
    <xf numFmtId="177" fontId="8" fillId="0" borderId="17" xfId="2" applyNumberFormat="1" applyFont="1" applyBorder="1" applyAlignment="1">
      <alignment horizontal="center" vertical="center" wrapText="1"/>
    </xf>
    <xf numFmtId="177" fontId="8" fillId="0" borderId="19" xfId="2" applyNumberFormat="1" applyFont="1" applyBorder="1" applyAlignment="1">
      <alignment horizontal="center" vertical="center" wrapText="1"/>
    </xf>
    <xf numFmtId="0" fontId="7" fillId="28" borderId="25" xfId="3" applyFont="1" applyFill="1" applyBorder="1" applyAlignment="1">
      <alignment horizontal="center" vertical="center"/>
    </xf>
    <xf numFmtId="0" fontId="7" fillId="28" borderId="26" xfId="3" applyFont="1" applyFill="1" applyBorder="1" applyAlignment="1">
      <alignment horizontal="center" vertical="center"/>
    </xf>
    <xf numFmtId="0" fontId="7" fillId="28" borderId="27" xfId="3" applyFont="1" applyFill="1" applyBorder="1" applyAlignment="1">
      <alignment horizontal="center" vertical="center" wrapText="1"/>
    </xf>
    <xf numFmtId="0" fontId="7" fillId="28" borderId="26" xfId="3" applyFont="1" applyFill="1" applyBorder="1" applyAlignment="1">
      <alignment horizontal="center" vertical="center" wrapText="1"/>
    </xf>
    <xf numFmtId="0" fontId="7" fillId="28" borderId="28" xfId="3" applyFont="1" applyFill="1" applyBorder="1" applyAlignment="1">
      <alignment horizontal="center" vertical="center"/>
    </xf>
    <xf numFmtId="176" fontId="50" fillId="0" borderId="30" xfId="40" applyNumberFormat="1" applyFont="1" applyBorder="1" applyAlignment="1">
      <alignment horizontal="center" vertical="center"/>
    </xf>
    <xf numFmtId="176" fontId="50" fillId="0" borderId="1" xfId="40" applyNumberFormat="1" applyFont="1" applyBorder="1" applyAlignment="1">
      <alignment horizontal="center" vertical="center"/>
    </xf>
    <xf numFmtId="176" fontId="50" fillId="0" borderId="15" xfId="40" applyNumberFormat="1" applyFont="1" applyBorder="1" applyAlignment="1">
      <alignment horizontal="center" vertical="center"/>
    </xf>
    <xf numFmtId="176" fontId="50" fillId="0" borderId="30" xfId="40" applyNumberFormat="1" applyFont="1" applyFill="1" applyBorder="1" applyAlignment="1">
      <alignment horizontal="center" vertical="center"/>
    </xf>
    <xf numFmtId="176" fontId="50" fillId="0" borderId="31" xfId="40" applyNumberFormat="1" applyFont="1" applyBorder="1" applyAlignment="1">
      <alignment horizontal="center" vertical="center"/>
    </xf>
    <xf numFmtId="176" fontId="50" fillId="0" borderId="22" xfId="40" applyNumberFormat="1" applyFont="1" applyBorder="1" applyAlignment="1">
      <alignment horizontal="center" vertical="center"/>
    </xf>
    <xf numFmtId="176" fontId="50" fillId="0" borderId="32" xfId="40" applyNumberFormat="1" applyFont="1" applyBorder="1" applyAlignment="1">
      <alignment horizontal="center" vertical="center"/>
    </xf>
    <xf numFmtId="9" fontId="8" fillId="0" borderId="17" xfId="34" applyFont="1" applyBorder="1" applyAlignment="1">
      <alignment horizontal="center" vertical="center" wrapText="1"/>
    </xf>
    <xf numFmtId="177" fontId="8" fillId="0" borderId="18" xfId="34" applyNumberFormat="1" applyFont="1" applyBorder="1" applyAlignment="1">
      <alignment horizontal="center" vertical="center" wrapText="1"/>
    </xf>
    <xf numFmtId="177" fontId="8" fillId="0" borderId="33" xfId="34" applyNumberFormat="1" applyFont="1" applyBorder="1" applyAlignment="1">
      <alignment horizontal="center" vertical="center" wrapText="1"/>
    </xf>
    <xf numFmtId="0" fontId="55" fillId="29" borderId="25" xfId="3" applyFont="1" applyFill="1" applyBorder="1" applyAlignment="1">
      <alignment horizontal="center" vertical="center"/>
    </xf>
    <xf numFmtId="0" fontId="55" fillId="29" borderId="26" xfId="3" applyFont="1" applyFill="1" applyBorder="1" applyAlignment="1">
      <alignment horizontal="center" vertical="center"/>
    </xf>
    <xf numFmtId="0" fontId="55" fillId="29" borderId="27" xfId="3" applyFont="1" applyFill="1" applyBorder="1" applyAlignment="1">
      <alignment horizontal="center" vertical="center"/>
    </xf>
    <xf numFmtId="0" fontId="55" fillId="29" borderId="26" xfId="3" applyFont="1" applyFill="1" applyBorder="1" applyAlignment="1">
      <alignment horizontal="center" vertical="center" wrapText="1"/>
    </xf>
    <xf numFmtId="0" fontId="55" fillId="29" borderId="28" xfId="3" applyFont="1" applyFill="1" applyBorder="1" applyAlignment="1">
      <alignment horizontal="center" vertical="center"/>
    </xf>
    <xf numFmtId="176" fontId="54" fillId="0" borderId="30" xfId="40" applyNumberFormat="1" applyFont="1" applyBorder="1" applyAlignment="1">
      <alignment horizontal="center" vertical="center"/>
    </xf>
    <xf numFmtId="176" fontId="54" fillId="0" borderId="1" xfId="40" applyNumberFormat="1" applyFont="1" applyBorder="1" applyAlignment="1">
      <alignment horizontal="center" vertical="center"/>
    </xf>
    <xf numFmtId="176" fontId="54" fillId="0" borderId="15" xfId="40" applyNumberFormat="1" applyFont="1" applyBorder="1" applyAlignment="1">
      <alignment horizontal="center" vertical="center"/>
    </xf>
    <xf numFmtId="176" fontId="54" fillId="0" borderId="34" xfId="40" applyNumberFormat="1" applyFont="1" applyBorder="1" applyAlignment="1">
      <alignment horizontal="center" vertical="center"/>
    </xf>
    <xf numFmtId="176" fontId="54" fillId="0" borderId="22" xfId="40" applyNumberFormat="1" applyFont="1" applyBorder="1" applyAlignment="1">
      <alignment horizontal="center" vertical="center"/>
    </xf>
    <xf numFmtId="176" fontId="54" fillId="0" borderId="32" xfId="40" applyNumberFormat="1" applyFont="1" applyBorder="1" applyAlignment="1">
      <alignment horizontal="center" vertical="center"/>
    </xf>
    <xf numFmtId="176" fontId="54" fillId="0" borderId="35" xfId="40" applyNumberFormat="1" applyFont="1" applyBorder="1" applyAlignment="1">
      <alignment horizontal="center" vertical="center"/>
    </xf>
    <xf numFmtId="0" fontId="47" fillId="3" borderId="1" xfId="0" applyFont="1" applyFill="1" applyBorder="1" applyAlignment="1">
      <alignment horizontal="center" vertical="center" wrapText="1"/>
    </xf>
    <xf numFmtId="0" fontId="19" fillId="3" borderId="36" xfId="0" applyFont="1" applyFill="1" applyBorder="1" applyAlignment="1">
      <alignment horizontal="center" vertical="center" wrapText="1"/>
    </xf>
    <xf numFmtId="176" fontId="11" fillId="0" borderId="34" xfId="40" applyNumberFormat="1" applyFont="1" applyBorder="1" applyAlignment="1">
      <alignment horizontal="center" vertical="center"/>
    </xf>
    <xf numFmtId="177" fontId="8" fillId="0" borderId="37" xfId="34" applyNumberFormat="1" applyFont="1" applyBorder="1" applyAlignment="1">
      <alignment horizontal="center" vertical="center" wrapText="1"/>
    </xf>
    <xf numFmtId="176" fontId="13" fillId="0" borderId="34" xfId="40" applyNumberFormat="1" applyFont="1" applyBorder="1" applyAlignment="1">
      <alignment horizontal="center" vertical="center"/>
    </xf>
    <xf numFmtId="176" fontId="13" fillId="2" borderId="34" xfId="40" applyNumberFormat="1" applyFont="1" applyFill="1" applyBorder="1" applyAlignment="1">
      <alignment horizontal="center" vertical="center"/>
    </xf>
    <xf numFmtId="177" fontId="45" fillId="0" borderId="37" xfId="34" applyNumberFormat="1" applyFont="1" applyBorder="1" applyAlignment="1">
      <alignment horizontal="center" vertical="center" wrapText="1"/>
    </xf>
    <xf numFmtId="176" fontId="15" fillId="0" borderId="34" xfId="4" applyNumberFormat="1" applyFont="1" applyBorder="1" applyAlignment="1">
      <alignment horizontal="center" vertical="center"/>
    </xf>
    <xf numFmtId="176" fontId="15" fillId="2" borderId="34" xfId="4" applyNumberFormat="1" applyFont="1" applyFill="1" applyBorder="1" applyAlignment="1">
      <alignment horizontal="center" vertical="center"/>
    </xf>
    <xf numFmtId="176" fontId="15" fillId="0" borderId="37" xfId="4" applyNumberFormat="1" applyFont="1" applyBorder="1" applyAlignment="1">
      <alignment horizontal="center" vertical="center"/>
    </xf>
    <xf numFmtId="0" fontId="47" fillId="3" borderId="1" xfId="0" applyFont="1" applyFill="1" applyBorder="1" applyAlignment="1">
      <alignment vertical="center" wrapText="1"/>
    </xf>
    <xf numFmtId="0" fontId="55" fillId="0" borderId="29" xfId="3" quotePrefix="1" applyFont="1" applyBorder="1" applyAlignment="1">
      <alignment horizontal="center" vertical="center"/>
    </xf>
    <xf numFmtId="0" fontId="55" fillId="0" borderId="29" xfId="0" quotePrefix="1" applyFont="1" applyBorder="1" applyAlignment="1">
      <alignment horizontal="center" vertical="center" wrapText="1"/>
    </xf>
    <xf numFmtId="0" fontId="48" fillId="0" borderId="14" xfId="0" applyFont="1" applyBorder="1" applyAlignment="1">
      <alignment horizontal="center" vertical="center" wrapText="1"/>
    </xf>
    <xf numFmtId="176" fontId="49" fillId="0" borderId="1" xfId="40" applyNumberFormat="1" applyFont="1" applyBorder="1" applyAlignment="1">
      <alignment horizontal="center" vertical="center"/>
    </xf>
    <xf numFmtId="176" fontId="49" fillId="0" borderId="15" xfId="40" applyNumberFormat="1" applyFont="1" applyBorder="1" applyAlignment="1">
      <alignment horizontal="center" vertical="center"/>
    </xf>
    <xf numFmtId="176" fontId="49" fillId="0" borderId="23" xfId="40" applyNumberFormat="1" applyFont="1" applyFill="1" applyBorder="1" applyAlignment="1">
      <alignment horizontal="center" vertical="center"/>
    </xf>
    <xf numFmtId="176" fontId="49" fillId="0" borderId="43" xfId="40" applyNumberFormat="1" applyFont="1" applyFill="1" applyBorder="1" applyAlignment="1">
      <alignment horizontal="center" vertical="center"/>
    </xf>
    <xf numFmtId="3" fontId="47" fillId="30" borderId="1" xfId="0" applyNumberFormat="1" applyFont="1" applyFill="1" applyBorder="1" applyAlignment="1">
      <alignment horizontal="center" vertical="center"/>
    </xf>
    <xf numFmtId="176" fontId="53" fillId="0" borderId="1" xfId="0" applyNumberFormat="1" applyFont="1" applyBorder="1" applyAlignment="1">
      <alignment horizontal="center" vertical="center"/>
    </xf>
    <xf numFmtId="176" fontId="53" fillId="2" borderId="1" xfId="0" applyNumberFormat="1" applyFont="1" applyFill="1" applyBorder="1" applyAlignment="1">
      <alignment horizontal="center" vertical="center"/>
    </xf>
    <xf numFmtId="176" fontId="53" fillId="0" borderId="1" xfId="40" applyNumberFormat="1" applyFont="1" applyBorder="1" applyAlignment="1">
      <alignment horizontal="center" vertical="center"/>
    </xf>
    <xf numFmtId="176" fontId="53" fillId="0" borderId="15" xfId="3" applyNumberFormat="1" applyFont="1" applyBorder="1" applyAlignment="1">
      <alignment horizontal="center" vertical="center"/>
    </xf>
    <xf numFmtId="3" fontId="47" fillId="30" borderId="22" xfId="0" applyNumberFormat="1" applyFont="1" applyFill="1" applyBorder="1" applyAlignment="1">
      <alignment horizontal="center" vertical="center"/>
    </xf>
    <xf numFmtId="176" fontId="53" fillId="0" borderId="22" xfId="0" applyNumberFormat="1" applyFont="1" applyBorder="1" applyAlignment="1">
      <alignment horizontal="center" vertical="center"/>
    </xf>
    <xf numFmtId="176" fontId="53" fillId="2" borderId="22" xfId="0" applyNumberFormat="1" applyFont="1" applyFill="1" applyBorder="1" applyAlignment="1">
      <alignment horizontal="center" vertical="center"/>
    </xf>
    <xf numFmtId="176" fontId="53" fillId="0" borderId="22" xfId="40" applyNumberFormat="1" applyFont="1" applyBorder="1" applyAlignment="1">
      <alignment horizontal="center" vertical="center"/>
    </xf>
    <xf numFmtId="0" fontId="56" fillId="0" borderId="32" xfId="3" applyFont="1" applyBorder="1" applyAlignment="1">
      <alignment horizontal="center" vertical="center"/>
    </xf>
    <xf numFmtId="0" fontId="47" fillId="0" borderId="14" xfId="0" quotePrefix="1" applyFont="1" applyBorder="1" applyAlignment="1">
      <alignment horizontal="center" vertical="center" wrapText="1"/>
    </xf>
    <xf numFmtId="0" fontId="47" fillId="0" borderId="14" xfId="0" quotePrefix="1" applyFont="1" applyBorder="1" applyAlignment="1">
      <alignment horizontal="center" vertical="center"/>
    </xf>
    <xf numFmtId="0" fontId="47" fillId="0" borderId="20" xfId="0" quotePrefix="1" applyFont="1" applyBorder="1" applyAlignment="1">
      <alignment horizontal="center" vertical="center" wrapText="1"/>
    </xf>
    <xf numFmtId="0" fontId="51" fillId="0" borderId="0" xfId="0" applyFont="1">
      <alignment vertical="center"/>
    </xf>
    <xf numFmtId="183" fontId="50" fillId="0" borderId="22" xfId="34" applyNumberFormat="1" applyFont="1" applyBorder="1" applyAlignment="1">
      <alignment horizontal="center" vertical="center"/>
    </xf>
    <xf numFmtId="183" fontId="50" fillId="0" borderId="32" xfId="34" applyNumberFormat="1" applyFont="1" applyBorder="1" applyAlignment="1">
      <alignment horizontal="center" vertical="center"/>
    </xf>
    <xf numFmtId="183" fontId="50" fillId="0" borderId="1" xfId="34" applyNumberFormat="1" applyFont="1" applyBorder="1" applyAlignment="1">
      <alignment horizontal="center" vertical="center"/>
    </xf>
    <xf numFmtId="183" fontId="50" fillId="0" borderId="15" xfId="34" applyNumberFormat="1" applyFont="1" applyBorder="1" applyAlignment="1">
      <alignment horizontal="center" vertical="center"/>
    </xf>
    <xf numFmtId="176" fontId="49" fillId="0" borderId="1" xfId="40" applyNumberFormat="1" applyFont="1" applyFill="1" applyBorder="1" applyAlignment="1">
      <alignment horizontal="center" vertical="center"/>
    </xf>
    <xf numFmtId="176" fontId="49" fillId="0" borderId="15" xfId="40" applyNumberFormat="1" applyFont="1" applyFill="1" applyBorder="1" applyAlignment="1">
      <alignment horizontal="center" vertical="center"/>
    </xf>
    <xf numFmtId="183" fontId="50" fillId="0" borderId="17" xfId="34" applyNumberFormat="1" applyFont="1" applyBorder="1" applyAlignment="1">
      <alignment horizontal="center" vertical="center"/>
    </xf>
    <xf numFmtId="183" fontId="50" fillId="0" borderId="19" xfId="34" applyNumberFormat="1" applyFont="1" applyBorder="1" applyAlignment="1">
      <alignment horizontal="center" vertical="center"/>
    </xf>
    <xf numFmtId="0" fontId="57" fillId="0" borderId="0" xfId="0" applyFont="1">
      <alignment vertical="center"/>
    </xf>
    <xf numFmtId="0" fontId="55" fillId="0" borderId="16" xfId="0" quotePrefix="1" applyFont="1" applyBorder="1" applyAlignment="1">
      <alignment horizontal="center" vertical="center" wrapText="1"/>
    </xf>
    <xf numFmtId="0" fontId="55" fillId="0" borderId="16" xfId="3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50" fillId="0" borderId="20" xfId="0" quotePrefix="1" applyFont="1" applyBorder="1" applyAlignment="1">
      <alignment horizontal="center" vertical="center"/>
    </xf>
    <xf numFmtId="0" fontId="50" fillId="0" borderId="42" xfId="0" quotePrefix="1" applyFont="1" applyBorder="1" applyAlignment="1">
      <alignment horizontal="center" vertical="center"/>
    </xf>
    <xf numFmtId="176" fontId="7" fillId="30" borderId="1" xfId="40" applyNumberFormat="1" applyFont="1" applyFill="1" applyBorder="1" applyAlignment="1">
      <alignment horizontal="center" vertical="center"/>
    </xf>
    <xf numFmtId="176" fontId="7" fillId="30" borderId="22" xfId="40" applyNumberFormat="1" applyFont="1" applyFill="1" applyBorder="1" applyAlignment="1">
      <alignment horizontal="center" vertical="center"/>
    </xf>
    <xf numFmtId="0" fontId="50" fillId="0" borderId="20" xfId="0" quotePrefix="1" applyFont="1" applyBorder="1" applyAlignment="1">
      <alignment horizontal="center" vertical="center" wrapText="1"/>
    </xf>
    <xf numFmtId="0" fontId="50" fillId="0" borderId="21" xfId="0" quotePrefix="1" applyFont="1" applyBorder="1" applyAlignment="1">
      <alignment horizontal="center" vertical="center"/>
    </xf>
    <xf numFmtId="0" fontId="50" fillId="0" borderId="42" xfId="0" quotePrefix="1" applyFont="1" applyBorder="1" applyAlignment="1">
      <alignment horizontal="center" vertical="center" wrapText="1"/>
    </xf>
    <xf numFmtId="0" fontId="50" fillId="0" borderId="24" xfId="0" quotePrefix="1" applyFont="1" applyBorder="1" applyAlignment="1">
      <alignment horizontal="center" vertical="center"/>
    </xf>
    <xf numFmtId="176" fontId="7" fillId="30" borderId="23" xfId="40" applyNumberFormat="1" applyFont="1" applyFill="1" applyBorder="1" applyAlignment="1">
      <alignment horizontal="center" vertical="center"/>
    </xf>
    <xf numFmtId="176" fontId="7" fillId="30" borderId="17" xfId="40" applyNumberFormat="1" applyFont="1" applyFill="1" applyBorder="1" applyAlignment="1">
      <alignment horizontal="center" vertical="center"/>
    </xf>
    <xf numFmtId="0" fontId="50" fillId="0" borderId="14" xfId="0" quotePrefix="1" applyFont="1" applyBorder="1" applyAlignment="1">
      <alignment horizontal="center" vertical="center" wrapText="1"/>
    </xf>
    <xf numFmtId="0" fontId="50" fillId="0" borderId="14" xfId="0" quotePrefix="1" applyFont="1" applyBorder="1" applyAlignment="1">
      <alignment horizontal="center" vertical="center"/>
    </xf>
    <xf numFmtId="0" fontId="15" fillId="26" borderId="14" xfId="4" applyFont="1" applyFill="1" applyBorder="1" applyAlignment="1">
      <alignment horizontal="center" vertical="center" wrapText="1"/>
    </xf>
    <xf numFmtId="0" fontId="15" fillId="26" borderId="1" xfId="4" applyFont="1" applyFill="1" applyBorder="1" applyAlignment="1">
      <alignment horizontal="center" vertical="center" wrapText="1"/>
    </xf>
    <xf numFmtId="0" fontId="16" fillId="26" borderId="14" xfId="0" applyFont="1" applyFill="1" applyBorder="1" applyAlignment="1">
      <alignment horizontal="center" vertical="center" wrapText="1"/>
    </xf>
    <xf numFmtId="0" fontId="16" fillId="26" borderId="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0" fontId="47" fillId="3" borderId="1" xfId="0" applyFont="1" applyFill="1" applyBorder="1" applyAlignment="1">
      <alignment horizontal="center" vertical="center"/>
    </xf>
    <xf numFmtId="0" fontId="46" fillId="3" borderId="11" xfId="0" applyFont="1" applyFill="1" applyBorder="1" applyAlignment="1">
      <alignment horizontal="center" vertical="center" wrapText="1"/>
    </xf>
    <xf numFmtId="0" fontId="46" fillId="3" borderId="14" xfId="0" applyFont="1" applyFill="1" applyBorder="1" applyAlignment="1">
      <alignment horizontal="center" vertical="center" wrapText="1"/>
    </xf>
    <xf numFmtId="176" fontId="7" fillId="3" borderId="12" xfId="1" applyNumberFormat="1" applyFont="1" applyFill="1" applyBorder="1" applyAlignment="1">
      <alignment horizontal="center" vertical="center" wrapText="1"/>
    </xf>
    <xf numFmtId="176" fontId="7" fillId="3" borderId="1" xfId="1" applyNumberFormat="1" applyFont="1" applyFill="1" applyBorder="1" applyAlignment="1">
      <alignment horizontal="center" vertical="center"/>
    </xf>
    <xf numFmtId="0" fontId="47" fillId="3" borderId="12" xfId="0" applyFont="1" applyFill="1" applyBorder="1" applyAlignment="1">
      <alignment horizontal="center" vertical="center"/>
    </xf>
    <xf numFmtId="0" fontId="47" fillId="3" borderId="12" xfId="0" applyFont="1" applyFill="1" applyBorder="1" applyAlignment="1">
      <alignment horizontal="center" vertical="center" wrapText="1"/>
    </xf>
    <xf numFmtId="0" fontId="47" fillId="3" borderId="1" xfId="0" applyFont="1" applyFill="1" applyBorder="1" applyAlignment="1">
      <alignment horizontal="center" vertical="center" wrapText="1"/>
    </xf>
    <xf numFmtId="0" fontId="48" fillId="3" borderId="12" xfId="0" applyFont="1" applyFill="1" applyBorder="1" applyAlignment="1">
      <alignment horizontal="center" vertical="center" wrapText="1"/>
    </xf>
    <xf numFmtId="0" fontId="48" fillId="3" borderId="1" xfId="0" applyFont="1" applyFill="1" applyBorder="1" applyAlignment="1">
      <alignment horizontal="center" vertical="center" wrapText="1"/>
    </xf>
    <xf numFmtId="0" fontId="47" fillId="3" borderId="38" xfId="0" applyFont="1" applyFill="1" applyBorder="1" applyAlignment="1">
      <alignment horizontal="center" vertical="center" wrapText="1"/>
    </xf>
    <xf numFmtId="0" fontId="47" fillId="3" borderId="39" xfId="0" applyFont="1" applyFill="1" applyBorder="1" applyAlignment="1">
      <alignment horizontal="center" vertical="center" wrapText="1"/>
    </xf>
    <xf numFmtId="0" fontId="47" fillId="3" borderId="40" xfId="0" applyFont="1" applyFill="1" applyBorder="1" applyAlignment="1">
      <alignment horizontal="center" vertical="center" wrapText="1"/>
    </xf>
    <xf numFmtId="0" fontId="47" fillId="3" borderId="41" xfId="0" applyFont="1" applyFill="1" applyBorder="1" applyAlignment="1">
      <alignment horizontal="center" vertical="center" wrapText="1"/>
    </xf>
    <xf numFmtId="176" fontId="42" fillId="0" borderId="0" xfId="0" applyNumberFormat="1" applyFont="1">
      <alignment vertical="center"/>
    </xf>
    <xf numFmtId="181" fontId="0" fillId="0" borderId="0" xfId="0" applyNumberFormat="1">
      <alignment vertical="center"/>
    </xf>
  </cellXfs>
  <cellStyles count="126">
    <cellStyle name="20% - 강조색1 2" xfId="6"/>
    <cellStyle name="20% - 강조색2 2" xfId="7"/>
    <cellStyle name="20% - 강조색3 2" xfId="8"/>
    <cellStyle name="20% - 강조색4 2" xfId="9"/>
    <cellStyle name="20% - 강조색5 2" xfId="10"/>
    <cellStyle name="20% - 강조색6 2" xfId="11"/>
    <cellStyle name="40% - 강조색1 2" xfId="12"/>
    <cellStyle name="40% - 강조색2 2" xfId="13"/>
    <cellStyle name="40% - 강조색3 2" xfId="14"/>
    <cellStyle name="40% - 강조색4 2" xfId="15"/>
    <cellStyle name="40% - 강조색5 2" xfId="16"/>
    <cellStyle name="40% - 강조색6 2" xfId="17"/>
    <cellStyle name="60% - 강조색1 2" xfId="18"/>
    <cellStyle name="60% - 강조색2 2" xfId="19"/>
    <cellStyle name="60% - 강조색3 2" xfId="20"/>
    <cellStyle name="60% - 강조색4 2" xfId="21"/>
    <cellStyle name="60% - 강조색5 2" xfId="22"/>
    <cellStyle name="60% - 강조색6 2" xfId="23"/>
    <cellStyle name="강조색1 2" xfId="24"/>
    <cellStyle name="강조색2 2" xfId="25"/>
    <cellStyle name="강조색3 2" xfId="26"/>
    <cellStyle name="강조색4 2" xfId="27"/>
    <cellStyle name="강조색5 2" xfId="28"/>
    <cellStyle name="강조색6 2" xfId="29"/>
    <cellStyle name="경고문 2" xfId="30"/>
    <cellStyle name="계산 2" xfId="31"/>
    <cellStyle name="나쁨 2" xfId="32"/>
    <cellStyle name="메모 2" xfId="33"/>
    <cellStyle name="백분율" xfId="2" builtinId="5"/>
    <cellStyle name="백분율 2" xfId="35"/>
    <cellStyle name="백분율 2 2" xfId="61"/>
    <cellStyle name="백분율 2 3" xfId="64"/>
    <cellStyle name="백분율 3" xfId="36"/>
    <cellStyle name="백분율 3 2" xfId="60"/>
    <cellStyle name="백분율 4" xfId="34"/>
    <cellStyle name="백분율 4 2" xfId="59"/>
    <cellStyle name="백분율 5" xfId="65"/>
    <cellStyle name="보통 2" xfId="37"/>
    <cellStyle name="설명 텍스트 2" xfId="38"/>
    <cellStyle name="셀 확인 2" xfId="39"/>
    <cellStyle name="쉼표 [0]" xfId="1" builtinId="6"/>
    <cellStyle name="쉼표 [0] 2" xfId="40"/>
    <cellStyle name="쉼표 [0] 2 2" xfId="66"/>
    <cellStyle name="쉼표 [0] 2 2 2" xfId="120"/>
    <cellStyle name="쉼표 [0] 2 3" xfId="114"/>
    <cellStyle name="쉼표 [0] 2 3 2" xfId="125"/>
    <cellStyle name="쉼표 [0] 2 4" xfId="58"/>
    <cellStyle name="쉼표 [0] 2 4 2" xfId="119"/>
    <cellStyle name="쉼표 [0] 2 5" xfId="117"/>
    <cellStyle name="쉼표 [0] 3" xfId="67"/>
    <cellStyle name="쉼표 [0] 3 2" xfId="121"/>
    <cellStyle name="쉼표 [0] 4" xfId="68"/>
    <cellStyle name="쉼표 [0] 4 2" xfId="122"/>
    <cellStyle name="쉼표 [0] 5" xfId="112"/>
    <cellStyle name="쉼표 [0] 5 2" xfId="123"/>
    <cellStyle name="쉼표 [0] 6" xfId="113"/>
    <cellStyle name="쉼표 [0] 6 2" xfId="124"/>
    <cellStyle name="쉼표 [0] 7" xfId="57"/>
    <cellStyle name="쉼표 [0] 7 2" xfId="118"/>
    <cellStyle name="쉼표 [0] 8" xfId="115"/>
    <cellStyle name="쉼표 [0] 9" xfId="116"/>
    <cellStyle name="연결된 셀 2" xfId="41"/>
    <cellStyle name="요약 2" xfId="42"/>
    <cellStyle name="입력 2" xfId="43"/>
    <cellStyle name="제목 1 2" xfId="45"/>
    <cellStyle name="제목 2 2" xfId="46"/>
    <cellStyle name="제목 3 2" xfId="47"/>
    <cellStyle name="제목 4 2" xfId="48"/>
    <cellStyle name="제목 5" xfId="44"/>
    <cellStyle name="좋음 2" xfId="49"/>
    <cellStyle name="출력 2" xfId="50"/>
    <cellStyle name="콤마 [0]_Book14 Chart 1" xfId="51"/>
    <cellStyle name="콤마_Book14 Chart 1" xfId="52"/>
    <cellStyle name="표준" xfId="0" builtinId="0"/>
    <cellStyle name="표준 10" xfId="69"/>
    <cellStyle name="표준 11" xfId="70"/>
    <cellStyle name="표준 12" xfId="71"/>
    <cellStyle name="표준 13" xfId="72"/>
    <cellStyle name="표준 14" xfId="73"/>
    <cellStyle name="표준 15" xfId="62"/>
    <cellStyle name="표준 16" xfId="74"/>
    <cellStyle name="표준 17" xfId="75"/>
    <cellStyle name="표준 18" xfId="76"/>
    <cellStyle name="표준 19" xfId="77"/>
    <cellStyle name="표준 2" xfId="53"/>
    <cellStyle name="표준 2 2" xfId="79"/>
    <cellStyle name="표준 2 3" xfId="78"/>
    <cellStyle name="표준 20" xfId="80"/>
    <cellStyle name="표준 21" xfId="91"/>
    <cellStyle name="표준 22" xfId="92"/>
    <cellStyle name="표준 23" xfId="93"/>
    <cellStyle name="표준 24" xfId="94"/>
    <cellStyle name="표준 25" xfId="95"/>
    <cellStyle name="표준 26" xfId="96"/>
    <cellStyle name="표준 27" xfId="97"/>
    <cellStyle name="표준 28" xfId="98"/>
    <cellStyle name="표준 29" xfId="99"/>
    <cellStyle name="표준 3" xfId="54"/>
    <cellStyle name="표준 3 2" xfId="81"/>
    <cellStyle name="표준 30" xfId="100"/>
    <cellStyle name="표준 31" xfId="101"/>
    <cellStyle name="표준 32" xfId="102"/>
    <cellStyle name="표준 33" xfId="103"/>
    <cellStyle name="표준 34" xfId="104"/>
    <cellStyle name="표준 35" xfId="105"/>
    <cellStyle name="표준 36" xfId="106"/>
    <cellStyle name="표준 37" xfId="107"/>
    <cellStyle name="표준 38" xfId="108"/>
    <cellStyle name="표준 39" xfId="109"/>
    <cellStyle name="표준 4" xfId="55"/>
    <cellStyle name="표준 40" xfId="110"/>
    <cellStyle name="표준 41" xfId="111"/>
    <cellStyle name="표준 42" xfId="63"/>
    <cellStyle name="표준 5" xfId="56"/>
    <cellStyle name="표준 5 2" xfId="83"/>
    <cellStyle name="표준 5 3" xfId="82"/>
    <cellStyle name="표준 6" xfId="5"/>
    <cellStyle name="표준 6 2" xfId="85"/>
    <cellStyle name="표준 6 3" xfId="84"/>
    <cellStyle name="표준 7" xfId="86"/>
    <cellStyle name="표준 7 2" xfId="87"/>
    <cellStyle name="표준 8" xfId="88"/>
    <cellStyle name="표준 8 2" xfId="89"/>
    <cellStyle name="표준 9" xfId="90"/>
    <cellStyle name="표준_050120설치(인터넷)" xfId="3"/>
    <cellStyle name="표준_1.0903말 승강기_보유현황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5"/>
  <sheetViews>
    <sheetView tabSelected="1" workbookViewId="0">
      <selection activeCell="D19" sqref="D19"/>
    </sheetView>
  </sheetViews>
  <sheetFormatPr defaultRowHeight="16.5" x14ac:dyDescent="0.3"/>
  <cols>
    <col min="1" max="1" width="9.875" customWidth="1"/>
    <col min="2" max="8" width="10.625" customWidth="1"/>
  </cols>
  <sheetData>
    <row r="1" spans="1:8" ht="26.25" x14ac:dyDescent="0.3">
      <c r="A1" s="15" t="s">
        <v>335</v>
      </c>
    </row>
    <row r="2" spans="1:8" ht="17.25" thickBot="1" x14ac:dyDescent="0.35">
      <c r="A2" s="98" t="str">
        <f>"- 2026년 6월말 기준으로 보유하고 있는 전체 승강기("&amp;TEXT(B14,"#,##0")&amp;"대)를 연도 및 유지관리업체에 따라 분류"</f>
        <v>- 2026년 6월말 기준으로 보유하고 있는 전체 승강기(894,085대)를 연도 및 유지관리업체에 따라 분류</v>
      </c>
    </row>
    <row r="3" spans="1:8" x14ac:dyDescent="0.3">
      <c r="A3" s="37" t="s">
        <v>336</v>
      </c>
      <c r="B3" s="32" t="s">
        <v>337</v>
      </c>
      <c r="C3" s="32" t="s">
        <v>338</v>
      </c>
      <c r="D3" s="32" t="s">
        <v>339</v>
      </c>
      <c r="E3" s="35" t="s">
        <v>340</v>
      </c>
      <c r="F3" s="35" t="s">
        <v>341</v>
      </c>
      <c r="G3" s="32" t="s">
        <v>342</v>
      </c>
      <c r="H3" s="97" t="s">
        <v>343</v>
      </c>
    </row>
    <row r="4" spans="1:8" x14ac:dyDescent="0.3">
      <c r="A4" s="199" t="s">
        <v>313</v>
      </c>
      <c r="B4" s="201">
        <f>SUM(C4:H4)</f>
        <v>780467</v>
      </c>
      <c r="C4" s="169">
        <v>190486</v>
      </c>
      <c r="D4" s="169">
        <v>116466</v>
      </c>
      <c r="E4" s="169">
        <v>99163</v>
      </c>
      <c r="F4" s="169">
        <v>25996</v>
      </c>
      <c r="G4" s="169">
        <v>16134</v>
      </c>
      <c r="H4" s="170">
        <v>332222</v>
      </c>
    </row>
    <row r="5" spans="1:8" x14ac:dyDescent="0.3">
      <c r="A5" s="200"/>
      <c r="B5" s="202"/>
      <c r="C5" s="187">
        <v>0.24406669340279602</v>
      </c>
      <c r="D5" s="187">
        <v>0.14922604030663691</v>
      </c>
      <c r="E5" s="187">
        <v>0.1270559805859825</v>
      </c>
      <c r="F5" s="187">
        <v>3.3308262873382219E-2</v>
      </c>
      <c r="G5" s="187">
        <v>2.06722385443587E-2</v>
      </c>
      <c r="H5" s="188">
        <v>0.42567078428684363</v>
      </c>
    </row>
    <row r="6" spans="1:8" x14ac:dyDescent="0.3">
      <c r="A6" s="203" t="s">
        <v>356</v>
      </c>
      <c r="B6" s="201">
        <f>SUM(C6:H6)</f>
        <v>811602</v>
      </c>
      <c r="C6" s="169">
        <v>196095</v>
      </c>
      <c r="D6" s="169">
        <v>113008</v>
      </c>
      <c r="E6" s="169">
        <v>101515</v>
      </c>
      <c r="F6" s="169">
        <v>27477</v>
      </c>
      <c r="G6" s="169">
        <v>16041</v>
      </c>
      <c r="H6" s="170">
        <v>357466</v>
      </c>
    </row>
    <row r="7" spans="1:8" x14ac:dyDescent="0.3">
      <c r="A7" s="204"/>
      <c r="B7" s="201"/>
      <c r="C7" s="189">
        <v>0.24161473234417855</v>
      </c>
      <c r="D7" s="189">
        <v>0.13924066229506582</v>
      </c>
      <c r="E7" s="189">
        <v>0.12507978048353749</v>
      </c>
      <c r="F7" s="189">
        <v>3.3855264033356251E-2</v>
      </c>
      <c r="G7" s="189">
        <v>1.9764613689961335E-2</v>
      </c>
      <c r="H7" s="190">
        <v>0.44044494715390053</v>
      </c>
    </row>
    <row r="8" spans="1:8" x14ac:dyDescent="0.3">
      <c r="A8" s="209" t="s">
        <v>357</v>
      </c>
      <c r="B8" s="201">
        <f>SUM(C8:H8)</f>
        <v>840049</v>
      </c>
      <c r="C8" s="169">
        <v>203212</v>
      </c>
      <c r="D8" s="169">
        <v>138506</v>
      </c>
      <c r="E8" s="169">
        <v>103412</v>
      </c>
      <c r="F8" s="169">
        <v>28869</v>
      </c>
      <c r="G8" s="169">
        <v>15734</v>
      </c>
      <c r="H8" s="170">
        <v>350316</v>
      </c>
    </row>
    <row r="9" spans="1:8" x14ac:dyDescent="0.3">
      <c r="A9" s="210"/>
      <c r="B9" s="201"/>
      <c r="C9" s="189">
        <v>0.24190493649775191</v>
      </c>
      <c r="D9" s="189">
        <v>0.16487847732691782</v>
      </c>
      <c r="E9" s="189">
        <v>0.12310234283952484</v>
      </c>
      <c r="F9" s="189">
        <v>3.4365852468129836E-2</v>
      </c>
      <c r="G9" s="189">
        <v>1.8729859805797042E-2</v>
      </c>
      <c r="H9" s="190">
        <v>0.41701853106187853</v>
      </c>
    </row>
    <row r="10" spans="1:8" x14ac:dyDescent="0.3">
      <c r="A10" s="203" t="s">
        <v>367</v>
      </c>
      <c r="B10" s="201">
        <f>SUM(C10:H10)</f>
        <v>866669</v>
      </c>
      <c r="C10" s="169">
        <v>209696</v>
      </c>
      <c r="D10" s="169">
        <v>142642</v>
      </c>
      <c r="E10" s="169">
        <v>106180</v>
      </c>
      <c r="F10" s="169">
        <v>30311</v>
      </c>
      <c r="G10" s="169">
        <v>15435</v>
      </c>
      <c r="H10" s="170">
        <v>362405</v>
      </c>
    </row>
    <row r="11" spans="1:8" x14ac:dyDescent="0.3">
      <c r="A11" s="204"/>
      <c r="B11" s="201"/>
      <c r="C11" s="189">
        <v>0.24195627165619168</v>
      </c>
      <c r="D11" s="189">
        <v>0.16458647995947703</v>
      </c>
      <c r="E11" s="189">
        <v>0.12251505476716024</v>
      </c>
      <c r="F11" s="189">
        <v>3.4974136608093745E-2</v>
      </c>
      <c r="G11" s="189">
        <v>1.780956743577998E-2</v>
      </c>
      <c r="H11" s="190">
        <v>0.41815848957329732</v>
      </c>
    </row>
    <row r="12" spans="1:8" x14ac:dyDescent="0.3">
      <c r="A12" s="203" t="s">
        <v>368</v>
      </c>
      <c r="B12" s="201">
        <f>SUM(C12:H12)</f>
        <v>885928</v>
      </c>
      <c r="C12" s="191">
        <v>210147</v>
      </c>
      <c r="D12" s="191">
        <v>144436</v>
      </c>
      <c r="E12" s="191">
        <v>107678</v>
      </c>
      <c r="F12" s="191">
        <v>31793</v>
      </c>
      <c r="G12" s="191">
        <v>14955</v>
      </c>
      <c r="H12" s="192">
        <v>376919</v>
      </c>
    </row>
    <row r="13" spans="1:8" x14ac:dyDescent="0.3">
      <c r="A13" s="204"/>
      <c r="B13" s="201"/>
      <c r="C13" s="189">
        <v>0.23720550654229239</v>
      </c>
      <c r="D13" s="189">
        <v>0.16303356480436335</v>
      </c>
      <c r="E13" s="189">
        <v>0.12154260842867592</v>
      </c>
      <c r="F13" s="189">
        <v>3.5886663476038687E-2</v>
      </c>
      <c r="G13" s="189">
        <v>1.6880604292899649E-2</v>
      </c>
      <c r="H13" s="190">
        <v>0.42545105245573006</v>
      </c>
    </row>
    <row r="14" spans="1:8" x14ac:dyDescent="0.3">
      <c r="A14" s="205" t="s">
        <v>383</v>
      </c>
      <c r="B14" s="207">
        <f>SUM(C14:H14)</f>
        <v>894085</v>
      </c>
      <c r="C14" s="171">
        <v>211571</v>
      </c>
      <c r="D14" s="171">
        <v>159240</v>
      </c>
      <c r="E14" s="171">
        <v>108062</v>
      </c>
      <c r="F14" s="171">
        <v>32372</v>
      </c>
      <c r="G14" s="171">
        <v>199</v>
      </c>
      <c r="H14" s="172">
        <v>382641</v>
      </c>
    </row>
    <row r="15" spans="1:8" ht="17.25" thickBot="1" x14ac:dyDescent="0.35">
      <c r="A15" s="206"/>
      <c r="B15" s="208"/>
      <c r="C15" s="193">
        <v>0.23663410078460101</v>
      </c>
      <c r="D15" s="193">
        <v>0.1781038715558364</v>
      </c>
      <c r="E15" s="193">
        <v>0.12086322888763372</v>
      </c>
      <c r="F15" s="193">
        <v>3.6206848342159863E-2</v>
      </c>
      <c r="G15" s="193">
        <v>2.2257391635023516E-4</v>
      </c>
      <c r="H15" s="194">
        <v>0.42796937651341876</v>
      </c>
    </row>
  </sheetData>
  <mergeCells count="12">
    <mergeCell ref="A4:A5"/>
    <mergeCell ref="B4:B5"/>
    <mergeCell ref="A6:A7"/>
    <mergeCell ref="B6:B7"/>
    <mergeCell ref="A14:A15"/>
    <mergeCell ref="B14:B15"/>
    <mergeCell ref="A8:A9"/>
    <mergeCell ref="B8:B9"/>
    <mergeCell ref="A10:A11"/>
    <mergeCell ref="B10:B11"/>
    <mergeCell ref="A12:A13"/>
    <mergeCell ref="B12:B13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5"/>
  <sheetViews>
    <sheetView workbookViewId="0"/>
  </sheetViews>
  <sheetFormatPr defaultRowHeight="16.5" x14ac:dyDescent="0.3"/>
  <sheetData>
    <row r="1" spans="1:8" ht="26.25" x14ac:dyDescent="0.3">
      <c r="A1" s="15" t="s">
        <v>300</v>
      </c>
    </row>
    <row r="2" spans="1:8" ht="17.25" thickBot="1" x14ac:dyDescent="0.35">
      <c r="A2" s="98" t="str">
        <f>LEFT(유지관리업체별!$A$2,25)&amp;"전체 에스컬레이터(무빙워크 포함)를 설치 연도 및 주행길이에 따라 분류"</f>
        <v>- 2026년 6월말 기준으로 보유하고 있는 전체 에스컬레이터(무빙워크 포함)를 설치 연도 및 주행길이에 따라 분류</v>
      </c>
    </row>
    <row r="3" spans="1:8" x14ac:dyDescent="0.3">
      <c r="A3" s="37" t="s">
        <v>290</v>
      </c>
      <c r="B3" s="91" t="s">
        <v>314</v>
      </c>
      <c r="C3" s="91" t="s">
        <v>35</v>
      </c>
      <c r="D3" s="91" t="s">
        <v>36</v>
      </c>
      <c r="E3" s="91" t="s">
        <v>37</v>
      </c>
      <c r="F3" s="91" t="s">
        <v>38</v>
      </c>
      <c r="G3" s="91" t="s">
        <v>39</v>
      </c>
      <c r="H3" s="92" t="s">
        <v>40</v>
      </c>
    </row>
    <row r="4" spans="1:8" x14ac:dyDescent="0.3">
      <c r="A4" s="31" t="s">
        <v>369</v>
      </c>
      <c r="B4" s="25">
        <v>15067</v>
      </c>
      <c r="C4" s="105">
        <v>95</v>
      </c>
      <c r="D4" s="105">
        <v>7429</v>
      </c>
      <c r="E4" s="105">
        <v>3297</v>
      </c>
      <c r="F4" s="105">
        <v>3069</v>
      </c>
      <c r="G4" s="105">
        <v>857</v>
      </c>
      <c r="H4" s="106">
        <v>320</v>
      </c>
    </row>
    <row r="5" spans="1:8" x14ac:dyDescent="0.3">
      <c r="A5" s="31" t="s">
        <v>301</v>
      </c>
      <c r="B5" s="25">
        <v>1836</v>
      </c>
      <c r="C5" s="8">
        <v>22</v>
      </c>
      <c r="D5" s="8">
        <v>592</v>
      </c>
      <c r="E5" s="8">
        <v>576</v>
      </c>
      <c r="F5" s="8">
        <v>461</v>
      </c>
      <c r="G5" s="8">
        <v>112</v>
      </c>
      <c r="H5" s="81">
        <v>73</v>
      </c>
    </row>
    <row r="6" spans="1:8" x14ac:dyDescent="0.3">
      <c r="A6" s="31" t="s">
        <v>302</v>
      </c>
      <c r="B6" s="25">
        <v>1647</v>
      </c>
      <c r="C6" s="8">
        <v>18</v>
      </c>
      <c r="D6" s="8">
        <v>534</v>
      </c>
      <c r="E6" s="8">
        <v>584</v>
      </c>
      <c r="F6" s="8">
        <v>384</v>
      </c>
      <c r="G6" s="8">
        <v>99</v>
      </c>
      <c r="H6" s="81">
        <v>28</v>
      </c>
    </row>
    <row r="7" spans="1:8" x14ac:dyDescent="0.3">
      <c r="A7" s="31" t="s">
        <v>303</v>
      </c>
      <c r="B7" s="25">
        <v>1699</v>
      </c>
      <c r="C7" s="8">
        <v>8</v>
      </c>
      <c r="D7" s="8">
        <v>517</v>
      </c>
      <c r="E7" s="8">
        <v>633</v>
      </c>
      <c r="F7" s="8">
        <v>380</v>
      </c>
      <c r="G7" s="8">
        <v>120</v>
      </c>
      <c r="H7" s="81">
        <v>41</v>
      </c>
    </row>
    <row r="8" spans="1:8" x14ac:dyDescent="0.3">
      <c r="A8" s="31" t="s">
        <v>304</v>
      </c>
      <c r="B8" s="25">
        <v>1612</v>
      </c>
      <c r="C8" s="8">
        <v>38</v>
      </c>
      <c r="D8" s="8">
        <v>486</v>
      </c>
      <c r="E8" s="8">
        <v>500</v>
      </c>
      <c r="F8" s="8">
        <v>400</v>
      </c>
      <c r="G8" s="8">
        <v>135</v>
      </c>
      <c r="H8" s="81">
        <v>53</v>
      </c>
    </row>
    <row r="9" spans="1:8" x14ac:dyDescent="0.3">
      <c r="A9" s="31" t="s">
        <v>305</v>
      </c>
      <c r="B9" s="25">
        <v>1191</v>
      </c>
      <c r="C9" s="8">
        <v>10</v>
      </c>
      <c r="D9" s="8">
        <v>445</v>
      </c>
      <c r="E9" s="8">
        <v>396</v>
      </c>
      <c r="F9" s="8">
        <v>223</v>
      </c>
      <c r="G9" s="8">
        <v>87</v>
      </c>
      <c r="H9" s="81">
        <v>30</v>
      </c>
    </row>
    <row r="10" spans="1:8" x14ac:dyDescent="0.3">
      <c r="A10" s="31" t="s">
        <v>306</v>
      </c>
      <c r="B10" s="25">
        <v>1575</v>
      </c>
      <c r="C10" s="8">
        <v>13</v>
      </c>
      <c r="D10" s="8">
        <v>409</v>
      </c>
      <c r="E10" s="8">
        <v>578</v>
      </c>
      <c r="F10" s="8">
        <v>438</v>
      </c>
      <c r="G10" s="8">
        <v>84</v>
      </c>
      <c r="H10" s="81">
        <v>53</v>
      </c>
    </row>
    <row r="11" spans="1:8" x14ac:dyDescent="0.3">
      <c r="A11" s="31" t="s">
        <v>307</v>
      </c>
      <c r="B11" s="25">
        <v>1252</v>
      </c>
      <c r="C11" s="8">
        <v>21</v>
      </c>
      <c r="D11" s="8">
        <v>364</v>
      </c>
      <c r="E11" s="8">
        <v>389</v>
      </c>
      <c r="F11" s="8">
        <v>322</v>
      </c>
      <c r="G11" s="8">
        <v>75</v>
      </c>
      <c r="H11" s="81">
        <v>81</v>
      </c>
    </row>
    <row r="12" spans="1:8" x14ac:dyDescent="0.3">
      <c r="A12" s="31" t="s">
        <v>308</v>
      </c>
      <c r="B12" s="25">
        <v>1973</v>
      </c>
      <c r="C12" s="8">
        <v>18</v>
      </c>
      <c r="D12" s="8">
        <v>437</v>
      </c>
      <c r="E12" s="8">
        <v>866</v>
      </c>
      <c r="F12" s="8">
        <v>500</v>
      </c>
      <c r="G12" s="8">
        <v>77</v>
      </c>
      <c r="H12" s="81">
        <v>75</v>
      </c>
    </row>
    <row r="13" spans="1:8" x14ac:dyDescent="0.3">
      <c r="A13" s="31" t="s">
        <v>309</v>
      </c>
      <c r="B13" s="25">
        <v>1909</v>
      </c>
      <c r="C13" s="8">
        <v>6</v>
      </c>
      <c r="D13" s="8">
        <v>469</v>
      </c>
      <c r="E13" s="8">
        <v>834</v>
      </c>
      <c r="F13" s="8">
        <v>437</v>
      </c>
      <c r="G13" s="8">
        <v>69</v>
      </c>
      <c r="H13" s="81">
        <v>94</v>
      </c>
    </row>
    <row r="14" spans="1:8" x14ac:dyDescent="0.3">
      <c r="A14" s="31" t="s">
        <v>310</v>
      </c>
      <c r="B14" s="25">
        <v>1753</v>
      </c>
      <c r="C14" s="8">
        <v>12</v>
      </c>
      <c r="D14" s="8">
        <v>341</v>
      </c>
      <c r="E14" s="8">
        <v>908</v>
      </c>
      <c r="F14" s="8">
        <v>333</v>
      </c>
      <c r="G14" s="8">
        <v>98</v>
      </c>
      <c r="H14" s="81">
        <v>61</v>
      </c>
    </row>
    <row r="15" spans="1:8" x14ac:dyDescent="0.3">
      <c r="A15" s="31" t="s">
        <v>311</v>
      </c>
      <c r="B15" s="25">
        <v>1601</v>
      </c>
      <c r="C15" s="8">
        <v>2</v>
      </c>
      <c r="D15" s="8">
        <v>447</v>
      </c>
      <c r="E15" s="8">
        <v>790</v>
      </c>
      <c r="F15" s="8">
        <v>282</v>
      </c>
      <c r="G15" s="8">
        <v>41</v>
      </c>
      <c r="H15" s="81">
        <v>39</v>
      </c>
    </row>
    <row r="16" spans="1:8" x14ac:dyDescent="0.3">
      <c r="A16" s="31" t="s">
        <v>312</v>
      </c>
      <c r="B16" s="25">
        <v>1860</v>
      </c>
      <c r="C16" s="8">
        <v>11</v>
      </c>
      <c r="D16" s="8">
        <v>370</v>
      </c>
      <c r="E16" s="8">
        <v>931</v>
      </c>
      <c r="F16" s="8">
        <v>455</v>
      </c>
      <c r="G16" s="8">
        <v>56</v>
      </c>
      <c r="H16" s="81">
        <v>37</v>
      </c>
    </row>
    <row r="17" spans="1:8" x14ac:dyDescent="0.3">
      <c r="A17" s="31" t="s">
        <v>313</v>
      </c>
      <c r="B17" s="25">
        <v>1819</v>
      </c>
      <c r="C17" s="8">
        <v>10</v>
      </c>
      <c r="D17" s="8">
        <v>374</v>
      </c>
      <c r="E17" s="8">
        <v>952</v>
      </c>
      <c r="F17" s="8">
        <v>414</v>
      </c>
      <c r="G17" s="8">
        <v>42</v>
      </c>
      <c r="H17" s="81">
        <v>27</v>
      </c>
    </row>
    <row r="18" spans="1:8" x14ac:dyDescent="0.3">
      <c r="A18" s="31" t="s">
        <v>334</v>
      </c>
      <c r="B18" s="25">
        <v>1144</v>
      </c>
      <c r="C18" s="8">
        <v>17</v>
      </c>
      <c r="D18" s="8">
        <v>230</v>
      </c>
      <c r="E18" s="8">
        <v>543</v>
      </c>
      <c r="F18" s="8">
        <v>273</v>
      </c>
      <c r="G18" s="8">
        <v>42</v>
      </c>
      <c r="H18" s="81">
        <v>39</v>
      </c>
    </row>
    <row r="19" spans="1:8" x14ac:dyDescent="0.3">
      <c r="A19" s="31" t="s">
        <v>370</v>
      </c>
      <c r="B19" s="25">
        <v>1176</v>
      </c>
      <c r="C19" s="8">
        <v>4</v>
      </c>
      <c r="D19" s="8">
        <v>237</v>
      </c>
      <c r="E19" s="8">
        <v>564</v>
      </c>
      <c r="F19" s="8">
        <v>325</v>
      </c>
      <c r="G19" s="8">
        <v>36</v>
      </c>
      <c r="H19" s="81">
        <v>10</v>
      </c>
    </row>
    <row r="20" spans="1:8" x14ac:dyDescent="0.3">
      <c r="A20" s="31" t="s">
        <v>371</v>
      </c>
      <c r="B20" s="25">
        <v>1538</v>
      </c>
      <c r="C20" s="8">
        <v>8</v>
      </c>
      <c r="D20" s="8">
        <v>171</v>
      </c>
      <c r="E20" s="8">
        <v>649</v>
      </c>
      <c r="F20" s="8">
        <v>485</v>
      </c>
      <c r="G20" s="8">
        <v>84</v>
      </c>
      <c r="H20" s="81">
        <v>141</v>
      </c>
    </row>
    <row r="21" spans="1:8" x14ac:dyDescent="0.3">
      <c r="A21" s="31" t="s">
        <v>372</v>
      </c>
      <c r="B21" s="25">
        <v>1124</v>
      </c>
      <c r="C21" s="8">
        <v>13</v>
      </c>
      <c r="D21" s="8">
        <v>206</v>
      </c>
      <c r="E21" s="8">
        <v>507</v>
      </c>
      <c r="F21" s="8">
        <v>331</v>
      </c>
      <c r="G21" s="8">
        <v>33</v>
      </c>
      <c r="H21" s="81">
        <v>34</v>
      </c>
    </row>
    <row r="22" spans="1:8" x14ac:dyDescent="0.3">
      <c r="A22" s="31" t="str">
        <f>유지관리업체별!A14</f>
        <v>2026년 6월</v>
      </c>
      <c r="B22" s="25">
        <v>283</v>
      </c>
      <c r="C22" s="8">
        <v>0</v>
      </c>
      <c r="D22" s="8">
        <v>60</v>
      </c>
      <c r="E22" s="8">
        <v>129</v>
      </c>
      <c r="F22" s="8">
        <v>90</v>
      </c>
      <c r="G22" s="8">
        <v>4</v>
      </c>
      <c r="H22" s="81">
        <v>0</v>
      </c>
    </row>
    <row r="23" spans="1:8" x14ac:dyDescent="0.3">
      <c r="A23" s="93" t="s">
        <v>373</v>
      </c>
      <c r="B23" s="26">
        <v>42059</v>
      </c>
      <c r="C23" s="26">
        <v>326</v>
      </c>
      <c r="D23" s="26">
        <v>14118</v>
      </c>
      <c r="E23" s="26">
        <v>14626</v>
      </c>
      <c r="F23" s="26">
        <v>9602</v>
      </c>
      <c r="G23" s="26">
        <v>2151</v>
      </c>
      <c r="H23" s="94">
        <v>1236</v>
      </c>
    </row>
    <row r="24" spans="1:8" ht="17.25" thickBot="1" x14ac:dyDescent="0.35">
      <c r="A24" s="95" t="s">
        <v>291</v>
      </c>
      <c r="B24" s="86">
        <v>1</v>
      </c>
      <c r="C24" s="38">
        <v>7.7510164293016952E-3</v>
      </c>
      <c r="D24" s="38">
        <v>0.33567131886159918</v>
      </c>
      <c r="E24" s="38">
        <v>0.34774958986186072</v>
      </c>
      <c r="F24" s="38">
        <v>0.22829834280415606</v>
      </c>
      <c r="G24" s="38">
        <v>5.114244275898143E-2</v>
      </c>
      <c r="H24" s="39">
        <v>2.9387289284100906E-2</v>
      </c>
    </row>
    <row r="25" spans="1:8" x14ac:dyDescent="0.3">
      <c r="C25" s="104"/>
      <c r="D25" s="104"/>
      <c r="E25" s="104"/>
      <c r="F25" s="104"/>
      <c r="G25" s="104"/>
      <c r="H25" s="104"/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24"/>
  <sheetViews>
    <sheetView workbookViewId="0"/>
  </sheetViews>
  <sheetFormatPr defaultRowHeight="16.5" x14ac:dyDescent="0.3"/>
  <cols>
    <col min="1" max="1" width="10.375" customWidth="1"/>
    <col min="2" max="2" width="7.5" bestFit="1" customWidth="1"/>
    <col min="3" max="3" width="10.875" bestFit="1" customWidth="1"/>
    <col min="4" max="4" width="7.625" bestFit="1" customWidth="1"/>
    <col min="5" max="5" width="10.875" bestFit="1" customWidth="1"/>
  </cols>
  <sheetData>
    <row r="1" spans="1:5" ht="26.25" x14ac:dyDescent="0.3">
      <c r="A1" s="15" t="s">
        <v>358</v>
      </c>
    </row>
    <row r="2" spans="1:5" ht="17.25" thickBot="1" x14ac:dyDescent="0.35">
      <c r="A2" s="186" t="str">
        <f>LEFT(유지관리업체별!$A$2,25)&amp;"전체 에스컬레이터(무빙워크 포함)를 설치 연도 및 속도에 따라 분류"</f>
        <v>- 2026년 6월말 기준으로 보유하고 있는 전체 에스컬레이터(무빙워크 포함)를 설치 연도 및 속도에 따라 분류</v>
      </c>
    </row>
    <row r="3" spans="1:5" ht="17.25" thickBot="1" x14ac:dyDescent="0.35">
      <c r="A3" s="143" t="s">
        <v>349</v>
      </c>
      <c r="B3" s="144" t="s">
        <v>314</v>
      </c>
      <c r="C3" s="145" t="s">
        <v>359</v>
      </c>
      <c r="D3" s="146" t="s">
        <v>360</v>
      </c>
      <c r="E3" s="147" t="s">
        <v>361</v>
      </c>
    </row>
    <row r="4" spans="1:5" x14ac:dyDescent="0.3">
      <c r="A4" s="166" t="s">
        <v>369</v>
      </c>
      <c r="B4" s="25">
        <v>15067</v>
      </c>
      <c r="C4" s="148">
        <v>3084</v>
      </c>
      <c r="D4" s="149">
        <v>11941</v>
      </c>
      <c r="E4" s="150">
        <v>42</v>
      </c>
    </row>
    <row r="5" spans="1:5" x14ac:dyDescent="0.3">
      <c r="A5" s="166" t="s">
        <v>301</v>
      </c>
      <c r="B5" s="25">
        <v>1836</v>
      </c>
      <c r="C5" s="148">
        <v>356</v>
      </c>
      <c r="D5" s="149">
        <v>1480</v>
      </c>
      <c r="E5" s="150">
        <v>0</v>
      </c>
    </row>
    <row r="6" spans="1:5" x14ac:dyDescent="0.3">
      <c r="A6" s="166" t="s">
        <v>302</v>
      </c>
      <c r="B6" s="25">
        <v>1647</v>
      </c>
      <c r="C6" s="148">
        <v>599</v>
      </c>
      <c r="D6" s="149">
        <v>1048</v>
      </c>
      <c r="E6" s="150">
        <v>0</v>
      </c>
    </row>
    <row r="7" spans="1:5" x14ac:dyDescent="0.3">
      <c r="A7" s="166" t="s">
        <v>303</v>
      </c>
      <c r="B7" s="25">
        <v>1699</v>
      </c>
      <c r="C7" s="148">
        <v>447</v>
      </c>
      <c r="D7" s="149">
        <v>1238</v>
      </c>
      <c r="E7" s="150">
        <v>14</v>
      </c>
    </row>
    <row r="8" spans="1:5" x14ac:dyDescent="0.3">
      <c r="A8" s="166" t="s">
        <v>304</v>
      </c>
      <c r="B8" s="25">
        <v>1612</v>
      </c>
      <c r="C8" s="148">
        <v>414</v>
      </c>
      <c r="D8" s="149">
        <v>1198</v>
      </c>
      <c r="E8" s="150">
        <v>0</v>
      </c>
    </row>
    <row r="9" spans="1:5" x14ac:dyDescent="0.3">
      <c r="A9" s="166" t="s">
        <v>305</v>
      </c>
      <c r="B9" s="25">
        <v>1191</v>
      </c>
      <c r="C9" s="148">
        <v>258</v>
      </c>
      <c r="D9" s="149">
        <v>933</v>
      </c>
      <c r="E9" s="150">
        <v>0</v>
      </c>
    </row>
    <row r="10" spans="1:5" x14ac:dyDescent="0.3">
      <c r="A10" s="166" t="s">
        <v>306</v>
      </c>
      <c r="B10" s="25">
        <v>1575</v>
      </c>
      <c r="C10" s="148">
        <v>577</v>
      </c>
      <c r="D10" s="149">
        <v>996</v>
      </c>
      <c r="E10" s="150">
        <v>2</v>
      </c>
    </row>
    <row r="11" spans="1:5" x14ac:dyDescent="0.3">
      <c r="A11" s="166" t="s">
        <v>307</v>
      </c>
      <c r="B11" s="25">
        <v>1252</v>
      </c>
      <c r="C11" s="148">
        <v>290</v>
      </c>
      <c r="D11" s="149">
        <v>962</v>
      </c>
      <c r="E11" s="150">
        <v>0</v>
      </c>
    </row>
    <row r="12" spans="1:5" x14ac:dyDescent="0.3">
      <c r="A12" s="166" t="s">
        <v>308</v>
      </c>
      <c r="B12" s="25">
        <v>1973</v>
      </c>
      <c r="C12" s="148">
        <v>462</v>
      </c>
      <c r="D12" s="149">
        <v>1511</v>
      </c>
      <c r="E12" s="150">
        <v>0</v>
      </c>
    </row>
    <row r="13" spans="1:5" x14ac:dyDescent="0.3">
      <c r="A13" s="166" t="s">
        <v>309</v>
      </c>
      <c r="B13" s="25">
        <v>1909</v>
      </c>
      <c r="C13" s="148">
        <v>314</v>
      </c>
      <c r="D13" s="149">
        <v>1595</v>
      </c>
      <c r="E13" s="150">
        <v>0</v>
      </c>
    </row>
    <row r="14" spans="1:5" x14ac:dyDescent="0.3">
      <c r="A14" s="166" t="s">
        <v>310</v>
      </c>
      <c r="B14" s="25">
        <v>1753</v>
      </c>
      <c r="C14" s="148">
        <v>440</v>
      </c>
      <c r="D14" s="149">
        <v>1313</v>
      </c>
      <c r="E14" s="150">
        <v>0</v>
      </c>
    </row>
    <row r="15" spans="1:5" x14ac:dyDescent="0.3">
      <c r="A15" s="166" t="s">
        <v>311</v>
      </c>
      <c r="B15" s="25">
        <v>1601</v>
      </c>
      <c r="C15" s="148">
        <v>171</v>
      </c>
      <c r="D15" s="149">
        <v>1430</v>
      </c>
      <c r="E15" s="150">
        <v>0</v>
      </c>
    </row>
    <row r="16" spans="1:5" x14ac:dyDescent="0.3">
      <c r="A16" s="166" t="s">
        <v>312</v>
      </c>
      <c r="B16" s="25">
        <v>1860</v>
      </c>
      <c r="C16" s="148">
        <v>336</v>
      </c>
      <c r="D16" s="149">
        <v>1524</v>
      </c>
      <c r="E16" s="150">
        <v>0</v>
      </c>
    </row>
    <row r="17" spans="1:5" x14ac:dyDescent="0.3">
      <c r="A17" s="166" t="s">
        <v>313</v>
      </c>
      <c r="B17" s="25">
        <v>1819</v>
      </c>
      <c r="C17" s="148">
        <v>330</v>
      </c>
      <c r="D17" s="151">
        <v>1489</v>
      </c>
      <c r="E17" s="150">
        <v>0</v>
      </c>
    </row>
    <row r="18" spans="1:5" x14ac:dyDescent="0.3">
      <c r="A18" s="166" t="s">
        <v>334</v>
      </c>
      <c r="B18" s="25">
        <v>1144</v>
      </c>
      <c r="C18" s="148">
        <v>145</v>
      </c>
      <c r="D18" s="149">
        <v>998</v>
      </c>
      <c r="E18" s="150">
        <v>1</v>
      </c>
    </row>
    <row r="19" spans="1:5" x14ac:dyDescent="0.3">
      <c r="A19" s="166" t="s">
        <v>370</v>
      </c>
      <c r="B19" s="25">
        <v>1176</v>
      </c>
      <c r="C19" s="148">
        <v>267</v>
      </c>
      <c r="D19" s="149">
        <v>909</v>
      </c>
      <c r="E19" s="150">
        <v>0</v>
      </c>
    </row>
    <row r="20" spans="1:5" x14ac:dyDescent="0.3">
      <c r="A20" s="166" t="s">
        <v>371</v>
      </c>
      <c r="B20" s="25">
        <v>1538</v>
      </c>
      <c r="C20" s="148">
        <v>285</v>
      </c>
      <c r="D20" s="149">
        <v>1253</v>
      </c>
      <c r="E20" s="150">
        <v>0</v>
      </c>
    </row>
    <row r="21" spans="1:5" x14ac:dyDescent="0.3">
      <c r="A21" s="166" t="s">
        <v>372</v>
      </c>
      <c r="B21" s="25">
        <v>1124</v>
      </c>
      <c r="C21" s="148">
        <v>325</v>
      </c>
      <c r="D21" s="152">
        <v>799</v>
      </c>
      <c r="E21" s="153">
        <v>0</v>
      </c>
    </row>
    <row r="22" spans="1:5" x14ac:dyDescent="0.3">
      <c r="A22" s="166" t="str">
        <f>유지관리업체별!A14</f>
        <v>2026년 6월</v>
      </c>
      <c r="B22" s="25">
        <v>283</v>
      </c>
      <c r="C22" s="154">
        <v>37</v>
      </c>
      <c r="D22" s="151">
        <v>246</v>
      </c>
      <c r="E22" s="153">
        <v>0</v>
      </c>
    </row>
    <row r="23" spans="1:5" x14ac:dyDescent="0.3">
      <c r="A23" s="93" t="s">
        <v>377</v>
      </c>
      <c r="B23" s="25">
        <v>42059</v>
      </c>
      <c r="C23" s="25">
        <v>9137</v>
      </c>
      <c r="D23" s="25">
        <v>32863</v>
      </c>
      <c r="E23" s="25">
        <v>59</v>
      </c>
    </row>
    <row r="24" spans="1:5" ht="17.25" thickBot="1" x14ac:dyDescent="0.35">
      <c r="A24" s="197" t="s">
        <v>291</v>
      </c>
      <c r="B24" s="140">
        <v>1</v>
      </c>
      <c r="C24" s="141">
        <v>0.21724244513659383</v>
      </c>
      <c r="D24" s="141">
        <v>0.78135476354644662</v>
      </c>
      <c r="E24" s="142">
        <v>1.4027913169595092E-3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R261"/>
  <sheetViews>
    <sheetView topLeftCell="A230" workbookViewId="0">
      <selection activeCell="F263" sqref="F263"/>
    </sheetView>
  </sheetViews>
  <sheetFormatPr defaultRowHeight="16.5" x14ac:dyDescent="0.3"/>
  <cols>
    <col min="2" max="2" width="14.375" bestFit="1" customWidth="1"/>
    <col min="17" max="17" width="12.5" customWidth="1"/>
    <col min="18" max="18" width="11.375" bestFit="1" customWidth="1"/>
  </cols>
  <sheetData>
    <row r="1" spans="1:18" ht="26.25" x14ac:dyDescent="0.3">
      <c r="A1" s="15" t="s">
        <v>298</v>
      </c>
    </row>
    <row r="2" spans="1:18" ht="17.25" thickBot="1" x14ac:dyDescent="0.35">
      <c r="A2" s="98" t="str">
        <f>LEFT(유지관리업체별!$A$2,43)&amp;"시군구 및 승강기 종류에 따라 분류"</f>
        <v>- 2026년 6월말 기준으로 보유하고 있는 전체 승강기(894,085대)를 시군구 및 승강기 종류에 따라 분류</v>
      </c>
    </row>
    <row r="3" spans="1:18" ht="24" x14ac:dyDescent="0.3">
      <c r="A3" s="37" t="s">
        <v>276</v>
      </c>
      <c r="B3" s="32" t="s">
        <v>288</v>
      </c>
      <c r="C3" s="32" t="s">
        <v>267</v>
      </c>
      <c r="D3" s="32" t="s">
        <v>270</v>
      </c>
      <c r="E3" s="32" t="s">
        <v>289</v>
      </c>
      <c r="F3" s="35" t="s">
        <v>272</v>
      </c>
      <c r="G3" s="35" t="s">
        <v>271</v>
      </c>
      <c r="H3" s="32" t="s">
        <v>273</v>
      </c>
      <c r="I3" s="32" t="s">
        <v>1</v>
      </c>
      <c r="J3" s="32" t="s">
        <v>2</v>
      </c>
      <c r="K3" s="32" t="s">
        <v>274</v>
      </c>
      <c r="L3" s="32" t="s">
        <v>3</v>
      </c>
      <c r="M3" s="35" t="s">
        <v>275</v>
      </c>
      <c r="N3" s="32" t="s">
        <v>4</v>
      </c>
      <c r="O3" s="35" t="s">
        <v>332</v>
      </c>
      <c r="P3" s="35" t="s">
        <v>333</v>
      </c>
      <c r="Q3" s="156" t="s">
        <v>364</v>
      </c>
      <c r="R3" s="33" t="s">
        <v>363</v>
      </c>
    </row>
    <row r="4" spans="1:18" x14ac:dyDescent="0.3">
      <c r="A4" s="211" t="s">
        <v>0</v>
      </c>
      <c r="B4" s="212"/>
      <c r="C4" s="21">
        <v>894085</v>
      </c>
      <c r="D4" s="21">
        <v>298388</v>
      </c>
      <c r="E4" s="21">
        <v>6365</v>
      </c>
      <c r="F4" s="21">
        <v>10636</v>
      </c>
      <c r="G4" s="21">
        <v>207726</v>
      </c>
      <c r="H4" s="21">
        <v>1945</v>
      </c>
      <c r="I4" s="21">
        <v>268946</v>
      </c>
      <c r="J4" s="21">
        <v>6087</v>
      </c>
      <c r="K4" s="21">
        <v>1128</v>
      </c>
      <c r="L4" s="21">
        <v>27152</v>
      </c>
      <c r="M4" s="21">
        <v>6642</v>
      </c>
      <c r="N4" s="21">
        <v>12172</v>
      </c>
      <c r="O4" s="21">
        <v>36118</v>
      </c>
      <c r="P4" s="21">
        <v>5941</v>
      </c>
      <c r="Q4" s="48">
        <v>1147</v>
      </c>
      <c r="R4" s="48">
        <v>3692</v>
      </c>
    </row>
    <row r="5" spans="1:18" x14ac:dyDescent="0.3">
      <c r="A5" s="69" t="s">
        <v>15</v>
      </c>
      <c r="B5" s="1" t="s">
        <v>41</v>
      </c>
      <c r="C5" s="4">
        <v>18523</v>
      </c>
      <c r="D5" s="4">
        <v>8198</v>
      </c>
      <c r="E5" s="4">
        <v>37</v>
      </c>
      <c r="F5" s="4">
        <v>68</v>
      </c>
      <c r="G5" s="4">
        <v>2606</v>
      </c>
      <c r="H5" s="5">
        <v>4</v>
      </c>
      <c r="I5" s="4">
        <v>4750</v>
      </c>
      <c r="J5" s="4">
        <v>273</v>
      </c>
      <c r="K5" s="4">
        <v>27</v>
      </c>
      <c r="L5" s="4">
        <v>91</v>
      </c>
      <c r="M5" s="4">
        <v>117</v>
      </c>
      <c r="N5" s="66">
        <v>1002</v>
      </c>
      <c r="O5" s="66">
        <v>1222</v>
      </c>
      <c r="P5" s="66">
        <v>20</v>
      </c>
      <c r="Q5" s="162">
        <v>56</v>
      </c>
      <c r="R5" s="70">
        <v>52</v>
      </c>
    </row>
    <row r="6" spans="1:18" x14ac:dyDescent="0.3">
      <c r="A6" s="69" t="s">
        <v>15</v>
      </c>
      <c r="B6" s="1" t="s">
        <v>42</v>
      </c>
      <c r="C6" s="4">
        <v>8037</v>
      </c>
      <c r="D6" s="4">
        <v>2462</v>
      </c>
      <c r="E6" s="4">
        <v>37</v>
      </c>
      <c r="F6" s="4">
        <v>56</v>
      </c>
      <c r="G6" s="4">
        <v>1877</v>
      </c>
      <c r="H6" s="5">
        <v>5</v>
      </c>
      <c r="I6" s="4">
        <v>2807</v>
      </c>
      <c r="J6" s="4">
        <v>28</v>
      </c>
      <c r="K6" s="4">
        <v>3</v>
      </c>
      <c r="L6" s="4">
        <v>46</v>
      </c>
      <c r="M6" s="4">
        <v>36</v>
      </c>
      <c r="N6" s="66">
        <v>176</v>
      </c>
      <c r="O6" s="66">
        <v>438</v>
      </c>
      <c r="P6" s="66">
        <v>52</v>
      </c>
      <c r="Q6" s="162">
        <v>3</v>
      </c>
      <c r="R6" s="70">
        <v>11</v>
      </c>
    </row>
    <row r="7" spans="1:18" x14ac:dyDescent="0.3">
      <c r="A7" s="69" t="s">
        <v>15</v>
      </c>
      <c r="B7" s="1" t="s">
        <v>43</v>
      </c>
      <c r="C7" s="4">
        <v>3628</v>
      </c>
      <c r="D7" s="4">
        <v>1600</v>
      </c>
      <c r="E7" s="4">
        <v>19</v>
      </c>
      <c r="F7" s="4">
        <v>16</v>
      </c>
      <c r="G7" s="4">
        <v>539</v>
      </c>
      <c r="H7" s="5">
        <v>0</v>
      </c>
      <c r="I7" s="4">
        <v>1130</v>
      </c>
      <c r="J7" s="4">
        <v>21</v>
      </c>
      <c r="K7" s="4">
        <v>2</v>
      </c>
      <c r="L7" s="4">
        <v>17</v>
      </c>
      <c r="M7" s="4">
        <v>30</v>
      </c>
      <c r="N7" s="66">
        <v>61</v>
      </c>
      <c r="O7" s="66">
        <v>167</v>
      </c>
      <c r="P7" s="66">
        <v>10</v>
      </c>
      <c r="Q7" s="162">
        <v>2</v>
      </c>
      <c r="R7" s="70">
        <v>14</v>
      </c>
    </row>
    <row r="8" spans="1:18" x14ac:dyDescent="0.3">
      <c r="A8" s="69" t="s">
        <v>15</v>
      </c>
      <c r="B8" s="1" t="s">
        <v>44</v>
      </c>
      <c r="C8" s="4">
        <v>10976</v>
      </c>
      <c r="D8" s="4">
        <v>3756</v>
      </c>
      <c r="E8" s="4">
        <v>48</v>
      </c>
      <c r="F8" s="4">
        <v>66</v>
      </c>
      <c r="G8" s="4">
        <v>1607</v>
      </c>
      <c r="H8" s="5">
        <v>6</v>
      </c>
      <c r="I8" s="4">
        <v>3911</v>
      </c>
      <c r="J8" s="4">
        <v>55</v>
      </c>
      <c r="K8" s="4">
        <v>0</v>
      </c>
      <c r="L8" s="4">
        <v>150</v>
      </c>
      <c r="M8" s="4">
        <v>40</v>
      </c>
      <c r="N8" s="66">
        <v>205</v>
      </c>
      <c r="O8" s="66">
        <v>966</v>
      </c>
      <c r="P8" s="66">
        <v>128</v>
      </c>
      <c r="Q8" s="162">
        <v>11</v>
      </c>
      <c r="R8" s="70">
        <v>27</v>
      </c>
    </row>
    <row r="9" spans="1:18" x14ac:dyDescent="0.3">
      <c r="A9" s="69" t="s">
        <v>15</v>
      </c>
      <c r="B9" s="1" t="s">
        <v>45</v>
      </c>
      <c r="C9" s="4">
        <v>6876</v>
      </c>
      <c r="D9" s="4">
        <v>3070</v>
      </c>
      <c r="E9" s="4">
        <v>18</v>
      </c>
      <c r="F9" s="4">
        <v>33</v>
      </c>
      <c r="G9" s="4">
        <v>858</v>
      </c>
      <c r="H9" s="5">
        <v>0</v>
      </c>
      <c r="I9" s="4">
        <v>2370</v>
      </c>
      <c r="J9" s="4">
        <v>39</v>
      </c>
      <c r="K9" s="4">
        <v>2</v>
      </c>
      <c r="L9" s="4">
        <v>50</v>
      </c>
      <c r="M9" s="4">
        <v>56</v>
      </c>
      <c r="N9" s="66">
        <v>115</v>
      </c>
      <c r="O9" s="66">
        <v>218</v>
      </c>
      <c r="P9" s="66">
        <v>26</v>
      </c>
      <c r="Q9" s="162">
        <v>4</v>
      </c>
      <c r="R9" s="70">
        <v>17</v>
      </c>
    </row>
    <row r="10" spans="1:18" x14ac:dyDescent="0.3">
      <c r="A10" s="69" t="s">
        <v>15</v>
      </c>
      <c r="B10" s="1" t="s">
        <v>46</v>
      </c>
      <c r="C10" s="4">
        <v>5463</v>
      </c>
      <c r="D10" s="4">
        <v>2635</v>
      </c>
      <c r="E10" s="4">
        <v>19</v>
      </c>
      <c r="F10" s="4">
        <v>26</v>
      </c>
      <c r="G10" s="4">
        <v>654</v>
      </c>
      <c r="H10" s="5">
        <v>2</v>
      </c>
      <c r="I10" s="4">
        <v>1563</v>
      </c>
      <c r="J10" s="4">
        <v>33</v>
      </c>
      <c r="K10" s="4">
        <v>3</v>
      </c>
      <c r="L10" s="4">
        <v>49</v>
      </c>
      <c r="M10" s="4">
        <v>44</v>
      </c>
      <c r="N10" s="66">
        <v>108</v>
      </c>
      <c r="O10" s="66">
        <v>300</v>
      </c>
      <c r="P10" s="66">
        <v>8</v>
      </c>
      <c r="Q10" s="162">
        <v>7</v>
      </c>
      <c r="R10" s="70">
        <v>12</v>
      </c>
    </row>
    <row r="11" spans="1:18" x14ac:dyDescent="0.3">
      <c r="A11" s="69" t="s">
        <v>15</v>
      </c>
      <c r="B11" s="1" t="s">
        <v>47</v>
      </c>
      <c r="C11" s="4">
        <v>6237</v>
      </c>
      <c r="D11" s="4">
        <v>1858</v>
      </c>
      <c r="E11" s="4">
        <v>25</v>
      </c>
      <c r="F11" s="4">
        <v>38</v>
      </c>
      <c r="G11" s="4">
        <v>1517</v>
      </c>
      <c r="H11" s="5">
        <v>1</v>
      </c>
      <c r="I11" s="4">
        <v>1876</v>
      </c>
      <c r="J11" s="4">
        <v>64</v>
      </c>
      <c r="K11" s="4">
        <v>0</v>
      </c>
      <c r="L11" s="4">
        <v>123</v>
      </c>
      <c r="M11" s="4">
        <v>27</v>
      </c>
      <c r="N11" s="66">
        <v>136</v>
      </c>
      <c r="O11" s="66">
        <v>496</v>
      </c>
      <c r="P11" s="66">
        <v>45</v>
      </c>
      <c r="Q11" s="162">
        <v>18</v>
      </c>
      <c r="R11" s="70">
        <v>13</v>
      </c>
    </row>
    <row r="12" spans="1:18" x14ac:dyDescent="0.3">
      <c r="A12" s="69" t="s">
        <v>15</v>
      </c>
      <c r="B12" s="1" t="s">
        <v>48</v>
      </c>
      <c r="C12" s="4">
        <v>4735</v>
      </c>
      <c r="D12" s="4">
        <v>1407</v>
      </c>
      <c r="E12" s="4">
        <v>12</v>
      </c>
      <c r="F12" s="4">
        <v>42</v>
      </c>
      <c r="G12" s="4">
        <v>697</v>
      </c>
      <c r="H12" s="5">
        <v>3</v>
      </c>
      <c r="I12" s="4">
        <v>1691</v>
      </c>
      <c r="J12" s="4">
        <v>72</v>
      </c>
      <c r="K12" s="4">
        <v>2</v>
      </c>
      <c r="L12" s="4">
        <v>271</v>
      </c>
      <c r="M12" s="4">
        <v>21</v>
      </c>
      <c r="N12" s="66">
        <v>120</v>
      </c>
      <c r="O12" s="66">
        <v>326</v>
      </c>
      <c r="P12" s="66">
        <v>46</v>
      </c>
      <c r="Q12" s="162">
        <v>11</v>
      </c>
      <c r="R12" s="70">
        <v>14</v>
      </c>
    </row>
    <row r="13" spans="1:18" x14ac:dyDescent="0.3">
      <c r="A13" s="69" t="s">
        <v>15</v>
      </c>
      <c r="B13" s="1" t="s">
        <v>49</v>
      </c>
      <c r="C13" s="4">
        <v>5831</v>
      </c>
      <c r="D13" s="4">
        <v>2871</v>
      </c>
      <c r="E13" s="4">
        <v>34</v>
      </c>
      <c r="F13" s="4">
        <v>23</v>
      </c>
      <c r="G13" s="4">
        <v>819</v>
      </c>
      <c r="H13" s="5">
        <v>0</v>
      </c>
      <c r="I13" s="4">
        <v>1359</v>
      </c>
      <c r="J13" s="4">
        <v>46</v>
      </c>
      <c r="K13" s="4">
        <v>1</v>
      </c>
      <c r="L13" s="4">
        <v>64</v>
      </c>
      <c r="M13" s="4">
        <v>65</v>
      </c>
      <c r="N13" s="66">
        <v>178</v>
      </c>
      <c r="O13" s="66">
        <v>278</v>
      </c>
      <c r="P13" s="66">
        <v>47</v>
      </c>
      <c r="Q13" s="162">
        <v>14</v>
      </c>
      <c r="R13" s="70">
        <v>32</v>
      </c>
    </row>
    <row r="14" spans="1:18" x14ac:dyDescent="0.3">
      <c r="A14" s="69" t="s">
        <v>15</v>
      </c>
      <c r="B14" s="1" t="s">
        <v>50</v>
      </c>
      <c r="C14" s="4">
        <v>3905</v>
      </c>
      <c r="D14" s="4">
        <v>1732</v>
      </c>
      <c r="E14" s="4">
        <v>19</v>
      </c>
      <c r="F14" s="4">
        <v>24</v>
      </c>
      <c r="G14" s="4">
        <v>640</v>
      </c>
      <c r="H14" s="5">
        <v>1</v>
      </c>
      <c r="I14" s="4">
        <v>1142</v>
      </c>
      <c r="J14" s="4">
        <v>16</v>
      </c>
      <c r="K14" s="4">
        <v>1</v>
      </c>
      <c r="L14" s="4">
        <v>30</v>
      </c>
      <c r="M14" s="4">
        <v>31</v>
      </c>
      <c r="N14" s="66">
        <v>106</v>
      </c>
      <c r="O14" s="66">
        <v>108</v>
      </c>
      <c r="P14" s="66">
        <v>34</v>
      </c>
      <c r="Q14" s="162">
        <v>4</v>
      </c>
      <c r="R14" s="70">
        <v>17</v>
      </c>
    </row>
    <row r="15" spans="1:18" x14ac:dyDescent="0.3">
      <c r="A15" s="69" t="s">
        <v>15</v>
      </c>
      <c r="B15" s="1" t="s">
        <v>51</v>
      </c>
      <c r="C15" s="4">
        <v>5793</v>
      </c>
      <c r="D15" s="4">
        <v>1764</v>
      </c>
      <c r="E15" s="4">
        <v>32</v>
      </c>
      <c r="F15" s="4">
        <v>42</v>
      </c>
      <c r="G15" s="4">
        <v>1575</v>
      </c>
      <c r="H15" s="5">
        <v>11</v>
      </c>
      <c r="I15" s="4">
        <v>1749</v>
      </c>
      <c r="J15" s="4">
        <v>27</v>
      </c>
      <c r="K15" s="4">
        <v>1</v>
      </c>
      <c r="L15" s="4">
        <v>47</v>
      </c>
      <c r="M15" s="4">
        <v>42</v>
      </c>
      <c r="N15" s="66">
        <v>132</v>
      </c>
      <c r="O15" s="66">
        <v>288</v>
      </c>
      <c r="P15" s="66">
        <v>52</v>
      </c>
      <c r="Q15" s="162">
        <v>14</v>
      </c>
      <c r="R15" s="70">
        <v>17</v>
      </c>
    </row>
    <row r="16" spans="1:18" x14ac:dyDescent="0.3">
      <c r="A16" s="69" t="s">
        <v>15</v>
      </c>
      <c r="B16" s="1" t="s">
        <v>52</v>
      </c>
      <c r="C16" s="4">
        <v>5402</v>
      </c>
      <c r="D16" s="4">
        <v>2016</v>
      </c>
      <c r="E16" s="4">
        <v>21</v>
      </c>
      <c r="F16" s="4">
        <v>20</v>
      </c>
      <c r="G16" s="4">
        <v>1092</v>
      </c>
      <c r="H16" s="5">
        <v>0</v>
      </c>
      <c r="I16" s="4">
        <v>1721</v>
      </c>
      <c r="J16" s="4">
        <v>17</v>
      </c>
      <c r="K16" s="4">
        <v>0</v>
      </c>
      <c r="L16" s="4">
        <v>33</v>
      </c>
      <c r="M16" s="4">
        <v>36</v>
      </c>
      <c r="N16" s="66">
        <v>54</v>
      </c>
      <c r="O16" s="66">
        <v>355</v>
      </c>
      <c r="P16" s="66">
        <v>4</v>
      </c>
      <c r="Q16" s="162">
        <v>12</v>
      </c>
      <c r="R16" s="70">
        <v>21</v>
      </c>
    </row>
    <row r="17" spans="1:18" x14ac:dyDescent="0.3">
      <c r="A17" s="69" t="s">
        <v>15</v>
      </c>
      <c r="B17" s="1" t="s">
        <v>53</v>
      </c>
      <c r="C17" s="4">
        <v>7712</v>
      </c>
      <c r="D17" s="4">
        <v>2953</v>
      </c>
      <c r="E17" s="4">
        <v>10</v>
      </c>
      <c r="F17" s="4">
        <v>43</v>
      </c>
      <c r="G17" s="4">
        <v>1382</v>
      </c>
      <c r="H17" s="5">
        <v>1</v>
      </c>
      <c r="I17" s="4">
        <v>2424</v>
      </c>
      <c r="J17" s="4">
        <v>73</v>
      </c>
      <c r="K17" s="4">
        <v>2</v>
      </c>
      <c r="L17" s="4">
        <v>57</v>
      </c>
      <c r="M17" s="4">
        <v>43</v>
      </c>
      <c r="N17" s="66">
        <v>143</v>
      </c>
      <c r="O17" s="66">
        <v>498</v>
      </c>
      <c r="P17" s="66">
        <v>32</v>
      </c>
      <c r="Q17" s="162">
        <v>14</v>
      </c>
      <c r="R17" s="70">
        <v>37</v>
      </c>
    </row>
    <row r="18" spans="1:18" x14ac:dyDescent="0.3">
      <c r="A18" s="69" t="s">
        <v>15</v>
      </c>
      <c r="B18" s="1" t="s">
        <v>54</v>
      </c>
      <c r="C18" s="4">
        <v>4744</v>
      </c>
      <c r="D18" s="4">
        <v>1751</v>
      </c>
      <c r="E18" s="4">
        <v>33</v>
      </c>
      <c r="F18" s="4">
        <v>35</v>
      </c>
      <c r="G18" s="4">
        <v>1047</v>
      </c>
      <c r="H18" s="5">
        <v>0</v>
      </c>
      <c r="I18" s="4">
        <v>1402</v>
      </c>
      <c r="J18" s="4">
        <v>58</v>
      </c>
      <c r="K18" s="4">
        <v>7</v>
      </c>
      <c r="L18" s="4">
        <v>50</v>
      </c>
      <c r="M18" s="4">
        <v>49</v>
      </c>
      <c r="N18" s="66">
        <v>61</v>
      </c>
      <c r="O18" s="66">
        <v>221</v>
      </c>
      <c r="P18" s="66">
        <v>0</v>
      </c>
      <c r="Q18" s="162">
        <v>6</v>
      </c>
      <c r="R18" s="70">
        <v>24</v>
      </c>
    </row>
    <row r="19" spans="1:18" x14ac:dyDescent="0.3">
      <c r="A19" s="69" t="s">
        <v>15</v>
      </c>
      <c r="B19" s="1" t="s">
        <v>55</v>
      </c>
      <c r="C19" s="4">
        <v>11991</v>
      </c>
      <c r="D19" s="4">
        <v>4704</v>
      </c>
      <c r="E19" s="4">
        <v>41</v>
      </c>
      <c r="F19" s="4">
        <v>77</v>
      </c>
      <c r="G19" s="4">
        <v>2010</v>
      </c>
      <c r="H19" s="5">
        <v>1</v>
      </c>
      <c r="I19" s="4">
        <v>3210</v>
      </c>
      <c r="J19" s="4">
        <v>116</v>
      </c>
      <c r="K19" s="4">
        <v>15</v>
      </c>
      <c r="L19" s="4">
        <v>85</v>
      </c>
      <c r="M19" s="4">
        <v>66</v>
      </c>
      <c r="N19" s="66">
        <v>627</v>
      </c>
      <c r="O19" s="66">
        <v>907</v>
      </c>
      <c r="P19" s="66">
        <v>58</v>
      </c>
      <c r="Q19" s="162">
        <v>40</v>
      </c>
      <c r="R19" s="70">
        <v>34</v>
      </c>
    </row>
    <row r="20" spans="1:18" x14ac:dyDescent="0.3">
      <c r="A20" s="69" t="s">
        <v>15</v>
      </c>
      <c r="B20" s="1" t="s">
        <v>56</v>
      </c>
      <c r="C20" s="4">
        <v>4860</v>
      </c>
      <c r="D20" s="4">
        <v>1255</v>
      </c>
      <c r="E20" s="4">
        <v>13</v>
      </c>
      <c r="F20" s="4">
        <v>45</v>
      </c>
      <c r="G20" s="4">
        <v>1275</v>
      </c>
      <c r="H20" s="5">
        <v>1</v>
      </c>
      <c r="I20" s="4">
        <v>1560</v>
      </c>
      <c r="J20" s="4">
        <v>40</v>
      </c>
      <c r="K20" s="4">
        <v>1</v>
      </c>
      <c r="L20" s="4">
        <v>138</v>
      </c>
      <c r="M20" s="4">
        <v>26</v>
      </c>
      <c r="N20" s="66">
        <v>193</v>
      </c>
      <c r="O20" s="66">
        <v>285</v>
      </c>
      <c r="P20" s="66">
        <v>12</v>
      </c>
      <c r="Q20" s="162">
        <v>5</v>
      </c>
      <c r="R20" s="70">
        <v>11</v>
      </c>
    </row>
    <row r="21" spans="1:18" x14ac:dyDescent="0.3">
      <c r="A21" s="69" t="s">
        <v>15</v>
      </c>
      <c r="B21" s="1" t="s">
        <v>57</v>
      </c>
      <c r="C21" s="4">
        <v>6146</v>
      </c>
      <c r="D21" s="4">
        <v>1986</v>
      </c>
      <c r="E21" s="4">
        <v>25</v>
      </c>
      <c r="F21" s="4">
        <v>28</v>
      </c>
      <c r="G21" s="4">
        <v>1730</v>
      </c>
      <c r="H21" s="5">
        <v>0</v>
      </c>
      <c r="I21" s="4">
        <v>1868</v>
      </c>
      <c r="J21" s="4">
        <v>55</v>
      </c>
      <c r="K21" s="4">
        <v>13</v>
      </c>
      <c r="L21" s="4">
        <v>48</v>
      </c>
      <c r="M21" s="4">
        <v>54</v>
      </c>
      <c r="N21" s="66">
        <v>73</v>
      </c>
      <c r="O21" s="66">
        <v>213</v>
      </c>
      <c r="P21" s="66">
        <v>22</v>
      </c>
      <c r="Q21" s="162">
        <v>10</v>
      </c>
      <c r="R21" s="70">
        <v>21</v>
      </c>
    </row>
    <row r="22" spans="1:18" x14ac:dyDescent="0.3">
      <c r="A22" s="71" t="s">
        <v>15</v>
      </c>
      <c r="B22" s="2" t="s">
        <v>58</v>
      </c>
      <c r="C22" s="4">
        <v>11565</v>
      </c>
      <c r="D22" s="5">
        <v>4877</v>
      </c>
      <c r="E22" s="5">
        <v>47</v>
      </c>
      <c r="F22" s="5">
        <v>71</v>
      </c>
      <c r="G22" s="5">
        <v>2144</v>
      </c>
      <c r="H22" s="5">
        <v>40</v>
      </c>
      <c r="I22" s="5">
        <v>2661</v>
      </c>
      <c r="J22" s="5">
        <v>100</v>
      </c>
      <c r="K22" s="5">
        <v>5</v>
      </c>
      <c r="L22" s="5">
        <v>148</v>
      </c>
      <c r="M22" s="5">
        <v>65</v>
      </c>
      <c r="N22" s="67">
        <v>286</v>
      </c>
      <c r="O22" s="67">
        <v>978</v>
      </c>
      <c r="P22" s="67">
        <v>91</v>
      </c>
      <c r="Q22" s="163">
        <v>4</v>
      </c>
      <c r="R22" s="72">
        <v>48</v>
      </c>
    </row>
    <row r="23" spans="1:18" x14ac:dyDescent="0.3">
      <c r="A23" s="69" t="s">
        <v>15</v>
      </c>
      <c r="B23" s="1" t="s">
        <v>59</v>
      </c>
      <c r="C23" s="4">
        <v>5504</v>
      </c>
      <c r="D23" s="4">
        <v>2479</v>
      </c>
      <c r="E23" s="4">
        <v>27</v>
      </c>
      <c r="F23" s="4">
        <v>16</v>
      </c>
      <c r="G23" s="4">
        <v>857</v>
      </c>
      <c r="H23" s="5">
        <v>0</v>
      </c>
      <c r="I23" s="4">
        <v>1685</v>
      </c>
      <c r="J23" s="4">
        <v>19</v>
      </c>
      <c r="K23" s="4">
        <v>2</v>
      </c>
      <c r="L23" s="4">
        <v>62</v>
      </c>
      <c r="M23" s="4">
        <v>45</v>
      </c>
      <c r="N23" s="66">
        <v>105</v>
      </c>
      <c r="O23" s="66">
        <v>173</v>
      </c>
      <c r="P23" s="66">
        <v>16</v>
      </c>
      <c r="Q23" s="162">
        <v>6</v>
      </c>
      <c r="R23" s="70">
        <v>12</v>
      </c>
    </row>
    <row r="24" spans="1:18" x14ac:dyDescent="0.3">
      <c r="A24" s="69" t="s">
        <v>15</v>
      </c>
      <c r="B24" s="1" t="s">
        <v>60</v>
      </c>
      <c r="C24" s="4">
        <v>8396</v>
      </c>
      <c r="D24" s="4">
        <v>2980</v>
      </c>
      <c r="E24" s="4">
        <v>59</v>
      </c>
      <c r="F24" s="4">
        <v>70</v>
      </c>
      <c r="G24" s="4">
        <v>1563</v>
      </c>
      <c r="H24" s="5">
        <v>8</v>
      </c>
      <c r="I24" s="4">
        <v>2295</v>
      </c>
      <c r="J24" s="4">
        <v>66</v>
      </c>
      <c r="K24" s="4">
        <v>2</v>
      </c>
      <c r="L24" s="4">
        <v>106</v>
      </c>
      <c r="M24" s="4">
        <v>30</v>
      </c>
      <c r="N24" s="66">
        <v>295</v>
      </c>
      <c r="O24" s="66">
        <v>802</v>
      </c>
      <c r="P24" s="66">
        <v>86</v>
      </c>
      <c r="Q24" s="162">
        <v>18</v>
      </c>
      <c r="R24" s="70">
        <v>16</v>
      </c>
    </row>
    <row r="25" spans="1:18" x14ac:dyDescent="0.3">
      <c r="A25" s="69" t="s">
        <v>15</v>
      </c>
      <c r="B25" s="1" t="s">
        <v>61</v>
      </c>
      <c r="C25" s="4">
        <v>4682</v>
      </c>
      <c r="D25" s="4">
        <v>1788</v>
      </c>
      <c r="E25" s="4">
        <v>13</v>
      </c>
      <c r="F25" s="4">
        <v>45</v>
      </c>
      <c r="G25" s="4">
        <v>610</v>
      </c>
      <c r="H25" s="5">
        <v>6</v>
      </c>
      <c r="I25" s="4">
        <v>1382</v>
      </c>
      <c r="J25" s="4">
        <v>67</v>
      </c>
      <c r="K25" s="4">
        <v>14</v>
      </c>
      <c r="L25" s="4">
        <v>61</v>
      </c>
      <c r="M25" s="4">
        <v>46</v>
      </c>
      <c r="N25" s="66">
        <v>106</v>
      </c>
      <c r="O25" s="66">
        <v>486</v>
      </c>
      <c r="P25" s="66">
        <v>26</v>
      </c>
      <c r="Q25" s="162">
        <v>7</v>
      </c>
      <c r="R25" s="70">
        <v>25</v>
      </c>
    </row>
    <row r="26" spans="1:18" x14ac:dyDescent="0.3">
      <c r="A26" s="69" t="s">
        <v>15</v>
      </c>
      <c r="B26" s="1" t="s">
        <v>62</v>
      </c>
      <c r="C26" s="4">
        <v>7041</v>
      </c>
      <c r="D26" s="4">
        <v>2605</v>
      </c>
      <c r="E26" s="4">
        <v>31</v>
      </c>
      <c r="F26" s="4">
        <v>42</v>
      </c>
      <c r="G26" s="4">
        <v>1051</v>
      </c>
      <c r="H26" s="5">
        <v>0</v>
      </c>
      <c r="I26" s="4">
        <v>2806</v>
      </c>
      <c r="J26" s="4">
        <v>28</v>
      </c>
      <c r="K26" s="4">
        <v>3</v>
      </c>
      <c r="L26" s="4">
        <v>22</v>
      </c>
      <c r="M26" s="4">
        <v>41</v>
      </c>
      <c r="N26" s="66">
        <v>53</v>
      </c>
      <c r="O26" s="66">
        <v>269</v>
      </c>
      <c r="P26" s="66">
        <v>62</v>
      </c>
      <c r="Q26" s="162">
        <v>10</v>
      </c>
      <c r="R26" s="70">
        <v>18</v>
      </c>
    </row>
    <row r="27" spans="1:18" x14ac:dyDescent="0.3">
      <c r="A27" s="69" t="s">
        <v>15</v>
      </c>
      <c r="B27" s="1" t="s">
        <v>63</v>
      </c>
      <c r="C27" s="4">
        <v>4712</v>
      </c>
      <c r="D27" s="4">
        <v>2053</v>
      </c>
      <c r="E27" s="4">
        <v>24</v>
      </c>
      <c r="F27" s="4">
        <v>46</v>
      </c>
      <c r="G27" s="4">
        <v>431</v>
      </c>
      <c r="H27" s="5">
        <v>0</v>
      </c>
      <c r="I27" s="4">
        <v>1296</v>
      </c>
      <c r="J27" s="4">
        <v>89</v>
      </c>
      <c r="K27" s="4">
        <v>56</v>
      </c>
      <c r="L27" s="4">
        <v>51</v>
      </c>
      <c r="M27" s="4">
        <v>62</v>
      </c>
      <c r="N27" s="66">
        <v>119</v>
      </c>
      <c r="O27" s="66">
        <v>422</v>
      </c>
      <c r="P27" s="66">
        <v>2</v>
      </c>
      <c r="Q27" s="162">
        <v>24</v>
      </c>
      <c r="R27" s="70">
        <v>37</v>
      </c>
    </row>
    <row r="28" spans="1:18" x14ac:dyDescent="0.3">
      <c r="A28" s="69" t="s">
        <v>15</v>
      </c>
      <c r="B28" s="1" t="s">
        <v>64</v>
      </c>
      <c r="C28" s="4">
        <v>6711</v>
      </c>
      <c r="D28" s="4">
        <v>2447</v>
      </c>
      <c r="E28" s="4">
        <v>25</v>
      </c>
      <c r="F28" s="4">
        <v>79</v>
      </c>
      <c r="G28" s="4">
        <v>724</v>
      </c>
      <c r="H28" s="5">
        <v>2</v>
      </c>
      <c r="I28" s="4">
        <v>1514</v>
      </c>
      <c r="J28" s="4">
        <v>75</v>
      </c>
      <c r="K28" s="4">
        <v>3</v>
      </c>
      <c r="L28" s="4">
        <v>101</v>
      </c>
      <c r="M28" s="4">
        <v>86</v>
      </c>
      <c r="N28" s="66">
        <v>193</v>
      </c>
      <c r="O28" s="66">
        <v>1366</v>
      </c>
      <c r="P28" s="66">
        <v>24</v>
      </c>
      <c r="Q28" s="162">
        <v>38</v>
      </c>
      <c r="R28" s="70">
        <v>34</v>
      </c>
    </row>
    <row r="29" spans="1:18" x14ac:dyDescent="0.3">
      <c r="A29" s="69" t="s">
        <v>15</v>
      </c>
      <c r="B29" s="1" t="s">
        <v>65</v>
      </c>
      <c r="C29" s="4">
        <v>5522</v>
      </c>
      <c r="D29" s="4">
        <v>2302</v>
      </c>
      <c r="E29" s="4">
        <v>35</v>
      </c>
      <c r="F29" s="4">
        <v>32</v>
      </c>
      <c r="G29" s="4">
        <v>788</v>
      </c>
      <c r="H29" s="5">
        <v>5</v>
      </c>
      <c r="I29" s="4">
        <v>1962</v>
      </c>
      <c r="J29" s="4">
        <v>19</v>
      </c>
      <c r="K29" s="4">
        <v>1</v>
      </c>
      <c r="L29" s="4">
        <v>42</v>
      </c>
      <c r="M29" s="4">
        <v>26</v>
      </c>
      <c r="N29" s="66">
        <v>68</v>
      </c>
      <c r="O29" s="66">
        <v>178</v>
      </c>
      <c r="P29" s="66">
        <v>52</v>
      </c>
      <c r="Q29" s="162">
        <v>2</v>
      </c>
      <c r="R29" s="70">
        <v>10</v>
      </c>
    </row>
    <row r="30" spans="1:18" x14ac:dyDescent="0.3">
      <c r="A30" s="69" t="s">
        <v>16</v>
      </c>
      <c r="B30" s="1" t="s">
        <v>44</v>
      </c>
      <c r="C30" s="4">
        <v>3735</v>
      </c>
      <c r="D30" s="4">
        <v>574</v>
      </c>
      <c r="E30" s="4">
        <v>11</v>
      </c>
      <c r="F30" s="4">
        <v>31</v>
      </c>
      <c r="G30" s="4">
        <v>1272</v>
      </c>
      <c r="H30" s="5">
        <v>1</v>
      </c>
      <c r="I30" s="4">
        <v>1164</v>
      </c>
      <c r="J30" s="4">
        <v>24</v>
      </c>
      <c r="K30" s="4">
        <v>0</v>
      </c>
      <c r="L30" s="4">
        <v>408</v>
      </c>
      <c r="M30" s="4">
        <v>29</v>
      </c>
      <c r="N30" s="66">
        <v>33</v>
      </c>
      <c r="O30" s="66">
        <v>150</v>
      </c>
      <c r="P30" s="66">
        <v>18</v>
      </c>
      <c r="Q30" s="162">
        <v>4</v>
      </c>
      <c r="R30" s="70">
        <v>16</v>
      </c>
    </row>
    <row r="31" spans="1:18" x14ac:dyDescent="0.3">
      <c r="A31" s="69" t="s">
        <v>16</v>
      </c>
      <c r="B31" s="1" t="s">
        <v>66</v>
      </c>
      <c r="C31" s="4">
        <v>3310</v>
      </c>
      <c r="D31" s="4">
        <v>1280</v>
      </c>
      <c r="E31" s="4">
        <v>33</v>
      </c>
      <c r="F31" s="4">
        <v>22</v>
      </c>
      <c r="G31" s="4">
        <v>739</v>
      </c>
      <c r="H31" s="5">
        <v>0</v>
      </c>
      <c r="I31" s="4">
        <v>914</v>
      </c>
      <c r="J31" s="4">
        <v>21</v>
      </c>
      <c r="K31" s="4">
        <v>1</v>
      </c>
      <c r="L31" s="4">
        <v>78</v>
      </c>
      <c r="M31" s="4">
        <v>54</v>
      </c>
      <c r="N31" s="66">
        <v>50</v>
      </c>
      <c r="O31" s="66">
        <v>89</v>
      </c>
      <c r="P31" s="66">
        <v>18</v>
      </c>
      <c r="Q31" s="162">
        <v>2</v>
      </c>
      <c r="R31" s="70">
        <v>9</v>
      </c>
    </row>
    <row r="32" spans="1:18" x14ac:dyDescent="0.3">
      <c r="A32" s="69" t="s">
        <v>16</v>
      </c>
      <c r="B32" s="1" t="s">
        <v>67</v>
      </c>
      <c r="C32" s="4">
        <v>4008</v>
      </c>
      <c r="D32" s="4">
        <v>826</v>
      </c>
      <c r="E32" s="4">
        <v>23</v>
      </c>
      <c r="F32" s="4">
        <v>94</v>
      </c>
      <c r="G32" s="4">
        <v>967</v>
      </c>
      <c r="H32" s="5">
        <v>3</v>
      </c>
      <c r="I32" s="4">
        <v>1584</v>
      </c>
      <c r="J32" s="4">
        <v>23</v>
      </c>
      <c r="K32" s="4">
        <v>4</v>
      </c>
      <c r="L32" s="4">
        <v>156</v>
      </c>
      <c r="M32" s="4">
        <v>45</v>
      </c>
      <c r="N32" s="66">
        <v>18</v>
      </c>
      <c r="O32" s="66">
        <v>234</v>
      </c>
      <c r="P32" s="66">
        <v>17</v>
      </c>
      <c r="Q32" s="162">
        <v>1</v>
      </c>
      <c r="R32" s="70">
        <v>13</v>
      </c>
    </row>
    <row r="33" spans="1:18" x14ac:dyDescent="0.3">
      <c r="A33" s="69" t="s">
        <v>16</v>
      </c>
      <c r="B33" s="1" t="s">
        <v>68</v>
      </c>
      <c r="C33" s="4">
        <v>3973</v>
      </c>
      <c r="D33" s="4">
        <v>1224</v>
      </c>
      <c r="E33" s="4">
        <v>26</v>
      </c>
      <c r="F33" s="4">
        <v>17</v>
      </c>
      <c r="G33" s="4">
        <v>1340</v>
      </c>
      <c r="H33" s="5">
        <v>16</v>
      </c>
      <c r="I33" s="4">
        <v>955</v>
      </c>
      <c r="J33" s="4">
        <v>18</v>
      </c>
      <c r="K33" s="4">
        <v>0</v>
      </c>
      <c r="L33" s="4">
        <v>82</v>
      </c>
      <c r="M33" s="4">
        <v>39</v>
      </c>
      <c r="N33" s="66">
        <v>29</v>
      </c>
      <c r="O33" s="66">
        <v>186</v>
      </c>
      <c r="P33" s="66">
        <v>26</v>
      </c>
      <c r="Q33" s="162">
        <v>8</v>
      </c>
      <c r="R33" s="70">
        <v>7</v>
      </c>
    </row>
    <row r="34" spans="1:18" x14ac:dyDescent="0.3">
      <c r="A34" s="69" t="s">
        <v>16</v>
      </c>
      <c r="B34" s="1" t="s">
        <v>69</v>
      </c>
      <c r="C34" s="4">
        <v>1655</v>
      </c>
      <c r="D34" s="4">
        <v>569</v>
      </c>
      <c r="E34" s="4">
        <v>24</v>
      </c>
      <c r="F34" s="4">
        <v>9</v>
      </c>
      <c r="G34" s="4">
        <v>279</v>
      </c>
      <c r="H34" s="5">
        <v>4</v>
      </c>
      <c r="I34" s="4">
        <v>466</v>
      </c>
      <c r="J34" s="4">
        <v>10</v>
      </c>
      <c r="K34" s="4">
        <v>1</v>
      </c>
      <c r="L34" s="4">
        <v>22</v>
      </c>
      <c r="M34" s="4">
        <v>18</v>
      </c>
      <c r="N34" s="66">
        <v>70</v>
      </c>
      <c r="O34" s="66">
        <v>136</v>
      </c>
      <c r="P34" s="66">
        <v>36</v>
      </c>
      <c r="Q34" s="162">
        <v>2</v>
      </c>
      <c r="R34" s="70">
        <v>9</v>
      </c>
    </row>
    <row r="35" spans="1:18" x14ac:dyDescent="0.3">
      <c r="A35" s="69" t="s">
        <v>16</v>
      </c>
      <c r="B35" s="1" t="s">
        <v>70</v>
      </c>
      <c r="C35" s="4">
        <v>4121</v>
      </c>
      <c r="D35" s="4">
        <v>1295</v>
      </c>
      <c r="E35" s="4">
        <v>36</v>
      </c>
      <c r="F35" s="4">
        <v>21</v>
      </c>
      <c r="G35" s="4">
        <v>1297</v>
      </c>
      <c r="H35" s="5">
        <v>10</v>
      </c>
      <c r="I35" s="4">
        <v>1058</v>
      </c>
      <c r="J35" s="4">
        <v>32</v>
      </c>
      <c r="K35" s="4">
        <v>1</v>
      </c>
      <c r="L35" s="4">
        <v>31</v>
      </c>
      <c r="M35" s="4">
        <v>42</v>
      </c>
      <c r="N35" s="66">
        <v>44</v>
      </c>
      <c r="O35" s="66">
        <v>204</v>
      </c>
      <c r="P35" s="66">
        <v>40</v>
      </c>
      <c r="Q35" s="162">
        <v>1</v>
      </c>
      <c r="R35" s="70">
        <v>9</v>
      </c>
    </row>
    <row r="36" spans="1:18" x14ac:dyDescent="0.3">
      <c r="A36" s="69" t="s">
        <v>16</v>
      </c>
      <c r="B36" s="1" t="s">
        <v>71</v>
      </c>
      <c r="C36" s="4">
        <v>6271</v>
      </c>
      <c r="D36" s="4">
        <v>2056</v>
      </c>
      <c r="E36" s="4">
        <v>50</v>
      </c>
      <c r="F36" s="4">
        <v>33</v>
      </c>
      <c r="G36" s="4">
        <v>1831</v>
      </c>
      <c r="H36" s="5">
        <v>15</v>
      </c>
      <c r="I36" s="4">
        <v>1533</v>
      </c>
      <c r="J36" s="4">
        <v>41</v>
      </c>
      <c r="K36" s="4">
        <v>0</v>
      </c>
      <c r="L36" s="4">
        <v>58</v>
      </c>
      <c r="M36" s="4">
        <v>68</v>
      </c>
      <c r="N36" s="66">
        <v>102</v>
      </c>
      <c r="O36" s="66">
        <v>398</v>
      </c>
      <c r="P36" s="66">
        <v>51</v>
      </c>
      <c r="Q36" s="162">
        <v>5</v>
      </c>
      <c r="R36" s="70">
        <v>30</v>
      </c>
    </row>
    <row r="37" spans="1:18" x14ac:dyDescent="0.3">
      <c r="A37" s="69" t="s">
        <v>16</v>
      </c>
      <c r="B37" s="1" t="s">
        <v>72</v>
      </c>
      <c r="C37" s="4">
        <v>3468</v>
      </c>
      <c r="D37" s="4">
        <v>1114</v>
      </c>
      <c r="E37" s="4">
        <v>24</v>
      </c>
      <c r="F37" s="4">
        <v>9</v>
      </c>
      <c r="G37" s="4">
        <v>1276</v>
      </c>
      <c r="H37" s="5">
        <v>0</v>
      </c>
      <c r="I37" s="4">
        <v>757</v>
      </c>
      <c r="J37" s="4">
        <v>12</v>
      </c>
      <c r="K37" s="4">
        <v>0</v>
      </c>
      <c r="L37" s="4">
        <v>45</v>
      </c>
      <c r="M37" s="4">
        <v>27</v>
      </c>
      <c r="N37" s="66">
        <v>26</v>
      </c>
      <c r="O37" s="66">
        <v>132</v>
      </c>
      <c r="P37" s="66">
        <v>24</v>
      </c>
      <c r="Q37" s="162">
        <v>1</v>
      </c>
      <c r="R37" s="70">
        <v>21</v>
      </c>
    </row>
    <row r="38" spans="1:18" x14ac:dyDescent="0.3">
      <c r="A38" s="69" t="s">
        <v>16</v>
      </c>
      <c r="B38" s="1" t="s">
        <v>73</v>
      </c>
      <c r="C38" s="4">
        <v>3119</v>
      </c>
      <c r="D38" s="4">
        <v>1133</v>
      </c>
      <c r="E38" s="4">
        <v>40</v>
      </c>
      <c r="F38" s="4">
        <v>27</v>
      </c>
      <c r="G38" s="4">
        <v>707</v>
      </c>
      <c r="H38" s="5">
        <v>1</v>
      </c>
      <c r="I38" s="4">
        <v>695</v>
      </c>
      <c r="J38" s="4">
        <v>29</v>
      </c>
      <c r="K38" s="4">
        <v>1</v>
      </c>
      <c r="L38" s="4">
        <v>211</v>
      </c>
      <c r="M38" s="4">
        <v>37</v>
      </c>
      <c r="N38" s="66">
        <v>111</v>
      </c>
      <c r="O38" s="66">
        <v>68</v>
      </c>
      <c r="P38" s="66">
        <v>40</v>
      </c>
      <c r="Q38" s="162">
        <v>6</v>
      </c>
      <c r="R38" s="70">
        <v>13</v>
      </c>
    </row>
    <row r="39" spans="1:18" x14ac:dyDescent="0.3">
      <c r="A39" s="69" t="s">
        <v>16</v>
      </c>
      <c r="B39" s="1" t="s">
        <v>74</v>
      </c>
      <c r="C39" s="4">
        <v>4411</v>
      </c>
      <c r="D39" s="4">
        <v>1583</v>
      </c>
      <c r="E39" s="4">
        <v>45</v>
      </c>
      <c r="F39" s="4">
        <v>11</v>
      </c>
      <c r="G39" s="4">
        <v>1042</v>
      </c>
      <c r="H39" s="5">
        <v>0</v>
      </c>
      <c r="I39" s="4">
        <v>934</v>
      </c>
      <c r="J39" s="4">
        <v>43</v>
      </c>
      <c r="K39" s="4">
        <v>0</v>
      </c>
      <c r="L39" s="4">
        <v>384</v>
      </c>
      <c r="M39" s="4">
        <v>44</v>
      </c>
      <c r="N39" s="66">
        <v>57</v>
      </c>
      <c r="O39" s="66">
        <v>214</v>
      </c>
      <c r="P39" s="66">
        <v>36</v>
      </c>
      <c r="Q39" s="162">
        <v>2</v>
      </c>
      <c r="R39" s="70">
        <v>16</v>
      </c>
    </row>
    <row r="40" spans="1:18" x14ac:dyDescent="0.3">
      <c r="A40" s="69" t="s">
        <v>16</v>
      </c>
      <c r="B40" s="1" t="s">
        <v>75</v>
      </c>
      <c r="C40" s="4">
        <v>1837</v>
      </c>
      <c r="D40" s="4">
        <v>595</v>
      </c>
      <c r="E40" s="4">
        <v>54</v>
      </c>
      <c r="F40" s="4">
        <v>9</v>
      </c>
      <c r="G40" s="4">
        <v>387</v>
      </c>
      <c r="H40" s="5">
        <v>5</v>
      </c>
      <c r="I40" s="4">
        <v>530</v>
      </c>
      <c r="J40" s="4">
        <v>24</v>
      </c>
      <c r="K40" s="4">
        <v>0</v>
      </c>
      <c r="L40" s="4">
        <v>145</v>
      </c>
      <c r="M40" s="4">
        <v>29</v>
      </c>
      <c r="N40" s="66">
        <v>23</v>
      </c>
      <c r="O40" s="66">
        <v>31</v>
      </c>
      <c r="P40" s="66">
        <v>0</v>
      </c>
      <c r="Q40" s="162">
        <v>1</v>
      </c>
      <c r="R40" s="70">
        <v>4</v>
      </c>
    </row>
    <row r="41" spans="1:18" x14ac:dyDescent="0.3">
      <c r="A41" s="69" t="s">
        <v>16</v>
      </c>
      <c r="B41" s="1" t="s">
        <v>76</v>
      </c>
      <c r="C41" s="4">
        <v>3075</v>
      </c>
      <c r="D41" s="4">
        <v>1256</v>
      </c>
      <c r="E41" s="4">
        <v>17</v>
      </c>
      <c r="F41" s="4">
        <v>6</v>
      </c>
      <c r="G41" s="4">
        <v>683</v>
      </c>
      <c r="H41" s="5">
        <v>5</v>
      </c>
      <c r="I41" s="4">
        <v>878</v>
      </c>
      <c r="J41" s="4">
        <v>40</v>
      </c>
      <c r="K41" s="4">
        <v>3</v>
      </c>
      <c r="L41" s="4">
        <v>20</v>
      </c>
      <c r="M41" s="4">
        <v>30</v>
      </c>
      <c r="N41" s="66">
        <v>52</v>
      </c>
      <c r="O41" s="66">
        <v>65</v>
      </c>
      <c r="P41" s="66">
        <v>6</v>
      </c>
      <c r="Q41" s="162">
        <v>6</v>
      </c>
      <c r="R41" s="70">
        <v>8</v>
      </c>
    </row>
    <row r="42" spans="1:18" x14ac:dyDescent="0.3">
      <c r="A42" s="69" t="s">
        <v>16</v>
      </c>
      <c r="B42" s="1" t="s">
        <v>77</v>
      </c>
      <c r="C42" s="4">
        <v>3481</v>
      </c>
      <c r="D42" s="4">
        <v>1152</v>
      </c>
      <c r="E42" s="4">
        <v>23</v>
      </c>
      <c r="F42" s="4">
        <v>7</v>
      </c>
      <c r="G42" s="4">
        <v>1059</v>
      </c>
      <c r="H42" s="5">
        <v>15</v>
      </c>
      <c r="I42" s="4">
        <v>939</v>
      </c>
      <c r="J42" s="4">
        <v>18</v>
      </c>
      <c r="K42" s="4">
        <v>0</v>
      </c>
      <c r="L42" s="4">
        <v>31</v>
      </c>
      <c r="M42" s="4">
        <v>22</v>
      </c>
      <c r="N42" s="66">
        <v>34</v>
      </c>
      <c r="O42" s="66">
        <v>129</v>
      </c>
      <c r="P42" s="66">
        <v>48</v>
      </c>
      <c r="Q42" s="162">
        <v>1</v>
      </c>
      <c r="R42" s="70">
        <v>3</v>
      </c>
    </row>
    <row r="43" spans="1:18" x14ac:dyDescent="0.3">
      <c r="A43" s="69" t="s">
        <v>16</v>
      </c>
      <c r="B43" s="1" t="s">
        <v>78</v>
      </c>
      <c r="C43" s="4">
        <v>1301</v>
      </c>
      <c r="D43" s="4">
        <v>496</v>
      </c>
      <c r="E43" s="4">
        <v>12</v>
      </c>
      <c r="F43" s="4">
        <v>6</v>
      </c>
      <c r="G43" s="4">
        <v>278</v>
      </c>
      <c r="H43" s="5">
        <v>3</v>
      </c>
      <c r="I43" s="4">
        <v>392</v>
      </c>
      <c r="J43" s="4">
        <v>7</v>
      </c>
      <c r="K43" s="4">
        <v>2</v>
      </c>
      <c r="L43" s="4">
        <v>31</v>
      </c>
      <c r="M43" s="4">
        <v>22</v>
      </c>
      <c r="N43" s="66">
        <v>17</v>
      </c>
      <c r="O43" s="66">
        <v>23</v>
      </c>
      <c r="P43" s="66">
        <v>4</v>
      </c>
      <c r="Q43" s="162">
        <v>2</v>
      </c>
      <c r="R43" s="70">
        <v>6</v>
      </c>
    </row>
    <row r="44" spans="1:18" x14ac:dyDescent="0.3">
      <c r="A44" s="69" t="s">
        <v>16</v>
      </c>
      <c r="B44" s="1" t="s">
        <v>64</v>
      </c>
      <c r="C44" s="4">
        <v>1334</v>
      </c>
      <c r="D44" s="4">
        <v>495</v>
      </c>
      <c r="E44" s="4">
        <v>15</v>
      </c>
      <c r="F44" s="4">
        <v>13</v>
      </c>
      <c r="G44" s="4">
        <v>112</v>
      </c>
      <c r="H44" s="5">
        <v>0</v>
      </c>
      <c r="I44" s="4">
        <v>329</v>
      </c>
      <c r="J44" s="4">
        <v>20</v>
      </c>
      <c r="K44" s="4">
        <v>0</v>
      </c>
      <c r="L44" s="4">
        <v>11</v>
      </c>
      <c r="M44" s="4">
        <v>17</v>
      </c>
      <c r="N44" s="66">
        <v>45</v>
      </c>
      <c r="O44" s="66">
        <v>237</v>
      </c>
      <c r="P44" s="66">
        <v>33</v>
      </c>
      <c r="Q44" s="162">
        <v>3</v>
      </c>
      <c r="R44" s="70">
        <v>4</v>
      </c>
    </row>
    <row r="45" spans="1:18" x14ac:dyDescent="0.3">
      <c r="A45" s="69" t="s">
        <v>16</v>
      </c>
      <c r="B45" s="1" t="s">
        <v>79</v>
      </c>
      <c r="C45" s="4">
        <v>6614</v>
      </c>
      <c r="D45" s="4">
        <v>1835</v>
      </c>
      <c r="E45" s="4">
        <v>26</v>
      </c>
      <c r="F45" s="4">
        <v>51</v>
      </c>
      <c r="G45" s="4">
        <v>2169</v>
      </c>
      <c r="H45" s="5">
        <v>42</v>
      </c>
      <c r="I45" s="4">
        <v>1459</v>
      </c>
      <c r="J45" s="4">
        <v>67</v>
      </c>
      <c r="K45" s="4">
        <v>0</v>
      </c>
      <c r="L45" s="4">
        <v>107</v>
      </c>
      <c r="M45" s="4">
        <v>66</v>
      </c>
      <c r="N45" s="66">
        <v>101</v>
      </c>
      <c r="O45" s="66">
        <v>612</v>
      </c>
      <c r="P45" s="66">
        <v>54</v>
      </c>
      <c r="Q45" s="162">
        <v>6</v>
      </c>
      <c r="R45" s="70">
        <v>19</v>
      </c>
    </row>
    <row r="46" spans="1:18" x14ac:dyDescent="0.3">
      <c r="A46" s="69" t="s">
        <v>27</v>
      </c>
      <c r="B46" s="1" t="s">
        <v>223</v>
      </c>
      <c r="C46" s="4">
        <v>148</v>
      </c>
      <c r="D46" s="4">
        <v>39</v>
      </c>
      <c r="E46" s="4">
        <v>4</v>
      </c>
      <c r="F46" s="4">
        <v>0</v>
      </c>
      <c r="G46" s="4">
        <v>6</v>
      </c>
      <c r="H46" s="5">
        <v>0</v>
      </c>
      <c r="I46" s="4">
        <v>78</v>
      </c>
      <c r="J46" s="4">
        <v>0</v>
      </c>
      <c r="K46" s="4">
        <v>3</v>
      </c>
      <c r="L46" s="4">
        <v>3</v>
      </c>
      <c r="M46" s="4">
        <v>6</v>
      </c>
      <c r="N46" s="66">
        <v>0</v>
      </c>
      <c r="O46" s="66">
        <v>4</v>
      </c>
      <c r="P46" s="66">
        <v>0</v>
      </c>
      <c r="Q46" s="162">
        <v>1</v>
      </c>
      <c r="R46" s="70">
        <v>4</v>
      </c>
    </row>
    <row r="47" spans="1:18" x14ac:dyDescent="0.3">
      <c r="A47" s="69" t="s">
        <v>27</v>
      </c>
      <c r="B47" s="1" t="s">
        <v>68</v>
      </c>
      <c r="C47" s="4">
        <v>1959</v>
      </c>
      <c r="D47" s="4">
        <v>742</v>
      </c>
      <c r="E47" s="4">
        <v>32</v>
      </c>
      <c r="F47" s="4">
        <v>24</v>
      </c>
      <c r="G47" s="4">
        <v>468</v>
      </c>
      <c r="H47" s="5">
        <v>17</v>
      </c>
      <c r="I47" s="4">
        <v>533</v>
      </c>
      <c r="J47" s="4">
        <v>14</v>
      </c>
      <c r="K47" s="4">
        <v>2</v>
      </c>
      <c r="L47" s="4">
        <v>6</v>
      </c>
      <c r="M47" s="4">
        <v>16</v>
      </c>
      <c r="N47" s="66">
        <v>12</v>
      </c>
      <c r="O47" s="66">
        <v>70</v>
      </c>
      <c r="P47" s="66">
        <v>4</v>
      </c>
      <c r="Q47" s="162">
        <v>1</v>
      </c>
      <c r="R47" s="70">
        <v>18</v>
      </c>
    </row>
    <row r="48" spans="1:18" x14ac:dyDescent="0.3">
      <c r="A48" s="69" t="s">
        <v>27</v>
      </c>
      <c r="B48" s="1" t="s">
        <v>86</v>
      </c>
      <c r="C48" s="4">
        <v>7790</v>
      </c>
      <c r="D48" s="4">
        <v>2375</v>
      </c>
      <c r="E48" s="4">
        <v>55</v>
      </c>
      <c r="F48" s="4">
        <v>140</v>
      </c>
      <c r="G48" s="4">
        <v>2743</v>
      </c>
      <c r="H48" s="5">
        <v>76</v>
      </c>
      <c r="I48" s="4">
        <v>1570</v>
      </c>
      <c r="J48" s="4">
        <v>40</v>
      </c>
      <c r="K48" s="4">
        <v>0</v>
      </c>
      <c r="L48" s="4">
        <v>291</v>
      </c>
      <c r="M48" s="4">
        <v>42</v>
      </c>
      <c r="N48" s="66">
        <v>52</v>
      </c>
      <c r="O48" s="66">
        <v>303</v>
      </c>
      <c r="P48" s="66">
        <v>50</v>
      </c>
      <c r="Q48" s="162">
        <v>15</v>
      </c>
      <c r="R48" s="70">
        <v>38</v>
      </c>
    </row>
    <row r="49" spans="1:18" x14ac:dyDescent="0.3">
      <c r="A49" s="69" t="s">
        <v>27</v>
      </c>
      <c r="B49" s="1" t="s">
        <v>87</v>
      </c>
      <c r="C49" s="4">
        <v>4078</v>
      </c>
      <c r="D49" s="4">
        <v>576</v>
      </c>
      <c r="E49" s="4">
        <v>21</v>
      </c>
      <c r="F49" s="4">
        <v>47</v>
      </c>
      <c r="G49" s="4">
        <v>1820</v>
      </c>
      <c r="H49" s="5">
        <v>19</v>
      </c>
      <c r="I49" s="4">
        <v>1227</v>
      </c>
      <c r="J49" s="4">
        <v>9</v>
      </c>
      <c r="K49" s="4">
        <v>4</v>
      </c>
      <c r="L49" s="4">
        <v>169</v>
      </c>
      <c r="M49" s="4">
        <v>19</v>
      </c>
      <c r="N49" s="66">
        <v>8</v>
      </c>
      <c r="O49" s="66">
        <v>99</v>
      </c>
      <c r="P49" s="66">
        <v>8</v>
      </c>
      <c r="Q49" s="162">
        <v>0</v>
      </c>
      <c r="R49" s="70">
        <v>52</v>
      </c>
    </row>
    <row r="50" spans="1:18" x14ac:dyDescent="0.3">
      <c r="A50" s="69" t="s">
        <v>27</v>
      </c>
      <c r="B50" s="1" t="s">
        <v>69</v>
      </c>
      <c r="C50" s="4">
        <v>5910</v>
      </c>
      <c r="D50" s="4">
        <v>1373</v>
      </c>
      <c r="E50" s="4">
        <v>43</v>
      </c>
      <c r="F50" s="4">
        <v>140</v>
      </c>
      <c r="G50" s="4">
        <v>1793</v>
      </c>
      <c r="H50" s="5">
        <v>12</v>
      </c>
      <c r="I50" s="4">
        <v>1932</v>
      </c>
      <c r="J50" s="4">
        <v>34</v>
      </c>
      <c r="K50" s="4">
        <v>4</v>
      </c>
      <c r="L50" s="4">
        <v>79</v>
      </c>
      <c r="M50" s="4">
        <v>31</v>
      </c>
      <c r="N50" s="66">
        <v>39</v>
      </c>
      <c r="O50" s="66">
        <v>321</v>
      </c>
      <c r="P50" s="66">
        <v>63</v>
      </c>
      <c r="Q50" s="162">
        <v>5</v>
      </c>
      <c r="R50" s="70">
        <v>41</v>
      </c>
    </row>
    <row r="51" spans="1:18" x14ac:dyDescent="0.3">
      <c r="A51" s="69" t="s">
        <v>27</v>
      </c>
      <c r="B51" s="1" t="s">
        <v>72</v>
      </c>
      <c r="C51" s="4">
        <v>6415</v>
      </c>
      <c r="D51" s="4">
        <v>1620</v>
      </c>
      <c r="E51" s="4">
        <v>50</v>
      </c>
      <c r="F51" s="4">
        <v>203</v>
      </c>
      <c r="G51" s="4">
        <v>2009</v>
      </c>
      <c r="H51" s="5">
        <v>53</v>
      </c>
      <c r="I51" s="4">
        <v>1790</v>
      </c>
      <c r="J51" s="4">
        <v>24</v>
      </c>
      <c r="K51" s="4">
        <v>2</v>
      </c>
      <c r="L51" s="4">
        <v>180</v>
      </c>
      <c r="M51" s="4">
        <v>36</v>
      </c>
      <c r="N51" s="66">
        <v>48</v>
      </c>
      <c r="O51" s="66">
        <v>332</v>
      </c>
      <c r="P51" s="66">
        <v>36</v>
      </c>
      <c r="Q51" s="162">
        <v>3</v>
      </c>
      <c r="R51" s="70">
        <v>29</v>
      </c>
    </row>
    <row r="52" spans="1:18" x14ac:dyDescent="0.3">
      <c r="A52" s="69" t="s">
        <v>27</v>
      </c>
      <c r="B52" s="1" t="s">
        <v>75</v>
      </c>
      <c r="C52" s="4">
        <v>1820</v>
      </c>
      <c r="D52" s="4">
        <v>544</v>
      </c>
      <c r="E52" s="4">
        <v>24</v>
      </c>
      <c r="F52" s="4">
        <v>13</v>
      </c>
      <c r="G52" s="4">
        <v>379</v>
      </c>
      <c r="H52" s="5">
        <v>20</v>
      </c>
      <c r="I52" s="4">
        <v>571</v>
      </c>
      <c r="J52" s="4">
        <v>3</v>
      </c>
      <c r="K52" s="4">
        <v>0</v>
      </c>
      <c r="L52" s="4">
        <v>124</v>
      </c>
      <c r="M52" s="4">
        <v>12</v>
      </c>
      <c r="N52" s="66">
        <v>24</v>
      </c>
      <c r="O52" s="66">
        <v>76</v>
      </c>
      <c r="P52" s="66">
        <v>15</v>
      </c>
      <c r="Q52" s="162">
        <v>5</v>
      </c>
      <c r="R52" s="70">
        <v>10</v>
      </c>
    </row>
    <row r="53" spans="1:18" x14ac:dyDescent="0.3">
      <c r="A53" s="69" t="s">
        <v>27</v>
      </c>
      <c r="B53" s="1" t="s">
        <v>88</v>
      </c>
      <c r="C53" s="4">
        <v>6924</v>
      </c>
      <c r="D53" s="4">
        <v>2435</v>
      </c>
      <c r="E53" s="4">
        <v>33</v>
      </c>
      <c r="F53" s="4">
        <v>61</v>
      </c>
      <c r="G53" s="4">
        <v>2079</v>
      </c>
      <c r="H53" s="5">
        <v>55</v>
      </c>
      <c r="I53" s="4">
        <v>1699</v>
      </c>
      <c r="J53" s="4">
        <v>49</v>
      </c>
      <c r="K53" s="4">
        <v>11</v>
      </c>
      <c r="L53" s="4">
        <v>36</v>
      </c>
      <c r="M53" s="4">
        <v>43</v>
      </c>
      <c r="N53" s="66">
        <v>45</v>
      </c>
      <c r="O53" s="66">
        <v>288</v>
      </c>
      <c r="P53" s="66">
        <v>20</v>
      </c>
      <c r="Q53" s="162">
        <v>19</v>
      </c>
      <c r="R53" s="70">
        <v>51</v>
      </c>
    </row>
    <row r="54" spans="1:18" x14ac:dyDescent="0.3">
      <c r="A54" s="69" t="s">
        <v>27</v>
      </c>
      <c r="B54" s="1" t="s">
        <v>64</v>
      </c>
      <c r="C54" s="4">
        <v>2848</v>
      </c>
      <c r="D54" s="4">
        <v>731</v>
      </c>
      <c r="E54" s="4">
        <v>38</v>
      </c>
      <c r="F54" s="4">
        <v>28</v>
      </c>
      <c r="G54" s="4">
        <v>644</v>
      </c>
      <c r="H54" s="5">
        <v>70</v>
      </c>
      <c r="I54" s="4">
        <v>693</v>
      </c>
      <c r="J54" s="4">
        <v>29</v>
      </c>
      <c r="K54" s="4">
        <v>1</v>
      </c>
      <c r="L54" s="4">
        <v>29</v>
      </c>
      <c r="M54" s="4">
        <v>15</v>
      </c>
      <c r="N54" s="66">
        <v>44</v>
      </c>
      <c r="O54" s="66">
        <v>476</v>
      </c>
      <c r="P54" s="66">
        <v>6</v>
      </c>
      <c r="Q54" s="162">
        <v>16</v>
      </c>
      <c r="R54" s="70">
        <v>28</v>
      </c>
    </row>
    <row r="55" spans="1:18" x14ac:dyDescent="0.3">
      <c r="A55" s="69" t="s">
        <v>26</v>
      </c>
      <c r="B55" s="1" t="s">
        <v>80</v>
      </c>
      <c r="C55" s="4">
        <v>750</v>
      </c>
      <c r="D55" s="4">
        <v>286</v>
      </c>
      <c r="E55" s="4">
        <v>13</v>
      </c>
      <c r="F55" s="4">
        <v>2</v>
      </c>
      <c r="G55" s="4">
        <v>41</v>
      </c>
      <c r="H55" s="5">
        <v>0</v>
      </c>
      <c r="I55" s="4">
        <v>345</v>
      </c>
      <c r="J55" s="4">
        <v>13</v>
      </c>
      <c r="K55" s="4">
        <v>6</v>
      </c>
      <c r="L55" s="4">
        <v>13</v>
      </c>
      <c r="M55" s="4">
        <v>7</v>
      </c>
      <c r="N55" s="66">
        <v>3</v>
      </c>
      <c r="O55" s="66">
        <v>6</v>
      </c>
      <c r="P55" s="66">
        <v>4</v>
      </c>
      <c r="Q55" s="162">
        <v>4</v>
      </c>
      <c r="R55" s="70">
        <v>7</v>
      </c>
    </row>
    <row r="56" spans="1:18" x14ac:dyDescent="0.3">
      <c r="A56" s="69" t="s">
        <v>26</v>
      </c>
      <c r="B56" s="1" t="s">
        <v>385</v>
      </c>
      <c r="C56" s="4">
        <v>4810</v>
      </c>
      <c r="D56" s="4">
        <v>936</v>
      </c>
      <c r="E56" s="4">
        <v>22</v>
      </c>
      <c r="F56" s="4">
        <v>15</v>
      </c>
      <c r="G56" s="4">
        <v>2022</v>
      </c>
      <c r="H56" s="5">
        <v>12</v>
      </c>
      <c r="I56" s="4">
        <v>1421</v>
      </c>
      <c r="J56" s="4">
        <v>12</v>
      </c>
      <c r="K56" s="4">
        <v>0</v>
      </c>
      <c r="L56" s="4">
        <v>141</v>
      </c>
      <c r="M56" s="4">
        <v>13</v>
      </c>
      <c r="N56" s="66">
        <v>63</v>
      </c>
      <c r="O56" s="66">
        <v>116</v>
      </c>
      <c r="P56" s="66">
        <v>24</v>
      </c>
      <c r="Q56" s="162">
        <v>0</v>
      </c>
      <c r="R56" s="70">
        <v>13</v>
      </c>
    </row>
    <row r="57" spans="1:18" x14ac:dyDescent="0.3">
      <c r="A57" s="69" t="s">
        <v>26</v>
      </c>
      <c r="B57" s="1" t="s">
        <v>81</v>
      </c>
      <c r="C57" s="4">
        <v>3623</v>
      </c>
      <c r="D57" s="4">
        <v>1262</v>
      </c>
      <c r="E57" s="4">
        <v>44</v>
      </c>
      <c r="F57" s="4">
        <v>44</v>
      </c>
      <c r="G57" s="4">
        <v>887</v>
      </c>
      <c r="H57" s="5">
        <v>1</v>
      </c>
      <c r="I57" s="4">
        <v>948</v>
      </c>
      <c r="J57" s="4">
        <v>32</v>
      </c>
      <c r="K57" s="4">
        <v>0</v>
      </c>
      <c r="L57" s="4">
        <v>144</v>
      </c>
      <c r="M57" s="4">
        <v>23</v>
      </c>
      <c r="N57" s="66">
        <v>81</v>
      </c>
      <c r="O57" s="66">
        <v>88</v>
      </c>
      <c r="P57" s="66">
        <v>62</v>
      </c>
      <c r="Q57" s="162">
        <v>2</v>
      </c>
      <c r="R57" s="70">
        <v>5</v>
      </c>
    </row>
    <row r="58" spans="1:18" x14ac:dyDescent="0.3">
      <c r="A58" s="69" t="s">
        <v>26</v>
      </c>
      <c r="B58" s="1" t="s">
        <v>82</v>
      </c>
      <c r="C58" s="4">
        <v>7650</v>
      </c>
      <c r="D58" s="4">
        <v>2155</v>
      </c>
      <c r="E58" s="4">
        <v>75</v>
      </c>
      <c r="F58" s="4">
        <v>52</v>
      </c>
      <c r="G58" s="4">
        <v>1989</v>
      </c>
      <c r="H58" s="5">
        <v>1</v>
      </c>
      <c r="I58" s="4">
        <v>2216</v>
      </c>
      <c r="J58" s="4">
        <v>53</v>
      </c>
      <c r="K58" s="4">
        <v>4</v>
      </c>
      <c r="L58" s="4">
        <v>526</v>
      </c>
      <c r="M58" s="4">
        <v>32</v>
      </c>
      <c r="N58" s="66">
        <v>209</v>
      </c>
      <c r="O58" s="66">
        <v>259</v>
      </c>
      <c r="P58" s="66">
        <v>61</v>
      </c>
      <c r="Q58" s="162">
        <v>3</v>
      </c>
      <c r="R58" s="70">
        <v>15</v>
      </c>
    </row>
    <row r="59" spans="1:18" x14ac:dyDescent="0.3">
      <c r="A59" s="69" t="s">
        <v>26</v>
      </c>
      <c r="B59" s="1" t="s">
        <v>266</v>
      </c>
      <c r="C59" s="4">
        <v>6188</v>
      </c>
      <c r="D59" s="4">
        <v>2072</v>
      </c>
      <c r="E59" s="4">
        <v>41</v>
      </c>
      <c r="F59" s="4">
        <v>28</v>
      </c>
      <c r="G59" s="4">
        <v>1472</v>
      </c>
      <c r="H59" s="5">
        <v>76</v>
      </c>
      <c r="I59" s="4">
        <v>1848</v>
      </c>
      <c r="J59" s="4">
        <v>36</v>
      </c>
      <c r="K59" s="4">
        <v>2</v>
      </c>
      <c r="L59" s="4">
        <v>102</v>
      </c>
      <c r="M59" s="4">
        <v>30</v>
      </c>
      <c r="N59" s="66">
        <v>137</v>
      </c>
      <c r="O59" s="66">
        <v>310</v>
      </c>
      <c r="P59" s="66">
        <v>18</v>
      </c>
      <c r="Q59" s="162">
        <v>1</v>
      </c>
      <c r="R59" s="70">
        <v>15</v>
      </c>
    </row>
    <row r="60" spans="1:18" x14ac:dyDescent="0.3">
      <c r="A60" s="69" t="s">
        <v>26</v>
      </c>
      <c r="B60" s="1" t="s">
        <v>83</v>
      </c>
      <c r="C60" s="4">
        <v>7131</v>
      </c>
      <c r="D60" s="4">
        <v>2238</v>
      </c>
      <c r="E60" s="4">
        <v>44</v>
      </c>
      <c r="F60" s="4">
        <v>55</v>
      </c>
      <c r="G60" s="4">
        <v>1923</v>
      </c>
      <c r="H60" s="5">
        <v>4</v>
      </c>
      <c r="I60" s="4">
        <v>1970</v>
      </c>
      <c r="J60" s="4">
        <v>41</v>
      </c>
      <c r="K60" s="4">
        <v>0</v>
      </c>
      <c r="L60" s="4">
        <v>249</v>
      </c>
      <c r="M60" s="4">
        <v>41</v>
      </c>
      <c r="N60" s="66">
        <v>232</v>
      </c>
      <c r="O60" s="66">
        <v>272</v>
      </c>
      <c r="P60" s="66">
        <v>44</v>
      </c>
      <c r="Q60" s="162">
        <v>6</v>
      </c>
      <c r="R60" s="70">
        <v>12</v>
      </c>
    </row>
    <row r="61" spans="1:18" x14ac:dyDescent="0.3">
      <c r="A61" s="69" t="s">
        <v>26</v>
      </c>
      <c r="B61" s="1" t="s">
        <v>386</v>
      </c>
      <c r="C61" s="4">
        <v>6613</v>
      </c>
      <c r="D61" s="4">
        <v>1485</v>
      </c>
      <c r="E61" s="4">
        <v>37</v>
      </c>
      <c r="F61" s="4">
        <v>87</v>
      </c>
      <c r="G61" s="4">
        <v>2003</v>
      </c>
      <c r="H61" s="5">
        <v>77</v>
      </c>
      <c r="I61" s="4">
        <v>1785</v>
      </c>
      <c r="J61" s="4">
        <v>76</v>
      </c>
      <c r="K61" s="4">
        <v>42</v>
      </c>
      <c r="L61" s="4">
        <v>457</v>
      </c>
      <c r="M61" s="4">
        <v>36</v>
      </c>
      <c r="N61" s="66">
        <v>121</v>
      </c>
      <c r="O61" s="66">
        <v>346</v>
      </c>
      <c r="P61" s="66">
        <v>50</v>
      </c>
      <c r="Q61" s="162">
        <v>1</v>
      </c>
      <c r="R61" s="70">
        <v>10</v>
      </c>
    </row>
    <row r="62" spans="1:18" x14ac:dyDescent="0.3">
      <c r="A62" s="69" t="s">
        <v>26</v>
      </c>
      <c r="B62" s="1" t="s">
        <v>84</v>
      </c>
      <c r="C62" s="4">
        <v>7388</v>
      </c>
      <c r="D62" s="4">
        <v>1949</v>
      </c>
      <c r="E62" s="4">
        <v>37</v>
      </c>
      <c r="F62" s="4">
        <v>95</v>
      </c>
      <c r="G62" s="4">
        <v>2110</v>
      </c>
      <c r="H62" s="5">
        <v>141</v>
      </c>
      <c r="I62" s="4">
        <v>2010</v>
      </c>
      <c r="J62" s="4">
        <v>65</v>
      </c>
      <c r="K62" s="4">
        <v>40</v>
      </c>
      <c r="L62" s="4">
        <v>199</v>
      </c>
      <c r="M62" s="4">
        <v>38</v>
      </c>
      <c r="N62" s="66">
        <v>24</v>
      </c>
      <c r="O62" s="66">
        <v>570</v>
      </c>
      <c r="P62" s="66">
        <v>80</v>
      </c>
      <c r="Q62" s="162">
        <v>7</v>
      </c>
      <c r="R62" s="70">
        <v>23</v>
      </c>
    </row>
    <row r="63" spans="1:18" x14ac:dyDescent="0.3">
      <c r="A63" s="69" t="s">
        <v>26</v>
      </c>
      <c r="B63" s="1" t="s">
        <v>387</v>
      </c>
      <c r="C63" s="4">
        <v>4377</v>
      </c>
      <c r="D63" s="4">
        <v>811</v>
      </c>
      <c r="E63" s="4">
        <v>8</v>
      </c>
      <c r="F63" s="4">
        <v>44</v>
      </c>
      <c r="G63" s="4">
        <v>958</v>
      </c>
      <c r="H63" s="5">
        <v>0</v>
      </c>
      <c r="I63" s="4">
        <v>1395</v>
      </c>
      <c r="J63" s="4">
        <v>31</v>
      </c>
      <c r="K63" s="4">
        <v>6</v>
      </c>
      <c r="L63" s="4">
        <v>170</v>
      </c>
      <c r="M63" s="4">
        <v>15</v>
      </c>
      <c r="N63" s="66">
        <v>14</v>
      </c>
      <c r="O63" s="66">
        <v>653</v>
      </c>
      <c r="P63" s="66">
        <v>268</v>
      </c>
      <c r="Q63" s="162">
        <v>0</v>
      </c>
      <c r="R63" s="70">
        <v>4</v>
      </c>
    </row>
    <row r="64" spans="1:18" x14ac:dyDescent="0.3">
      <c r="A64" s="69" t="s">
        <v>26</v>
      </c>
      <c r="B64" s="1" t="s">
        <v>85</v>
      </c>
      <c r="C64" s="4">
        <v>182</v>
      </c>
      <c r="D64" s="4">
        <v>69</v>
      </c>
      <c r="E64" s="4">
        <v>1</v>
      </c>
      <c r="F64" s="4">
        <v>11</v>
      </c>
      <c r="G64" s="4">
        <v>0</v>
      </c>
      <c r="H64" s="5">
        <v>0</v>
      </c>
      <c r="I64" s="4">
        <v>80</v>
      </c>
      <c r="J64" s="4">
        <v>12</v>
      </c>
      <c r="K64" s="4">
        <v>1</v>
      </c>
      <c r="L64" s="4">
        <v>2</v>
      </c>
      <c r="M64" s="4">
        <v>2</v>
      </c>
      <c r="N64" s="66">
        <v>0</v>
      </c>
      <c r="O64" s="66">
        <v>0</v>
      </c>
      <c r="P64" s="66">
        <v>0</v>
      </c>
      <c r="Q64" s="162">
        <v>0</v>
      </c>
      <c r="R64" s="70">
        <v>4</v>
      </c>
    </row>
    <row r="65" spans="1:18" x14ac:dyDescent="0.3">
      <c r="A65" s="69" t="s">
        <v>26</v>
      </c>
      <c r="B65" s="1" t="s">
        <v>388</v>
      </c>
      <c r="C65" s="4">
        <v>1953</v>
      </c>
      <c r="D65" s="4">
        <v>510</v>
      </c>
      <c r="E65" s="4">
        <v>27</v>
      </c>
      <c r="F65" s="4">
        <v>38</v>
      </c>
      <c r="G65" s="4">
        <v>450</v>
      </c>
      <c r="H65" s="5">
        <v>5</v>
      </c>
      <c r="I65" s="4">
        <v>529</v>
      </c>
      <c r="J65" s="4">
        <v>14</v>
      </c>
      <c r="K65" s="4">
        <v>0</v>
      </c>
      <c r="L65" s="4">
        <v>180</v>
      </c>
      <c r="M65" s="4">
        <v>33</v>
      </c>
      <c r="N65" s="66">
        <v>38</v>
      </c>
      <c r="O65" s="66">
        <v>96</v>
      </c>
      <c r="P65" s="66">
        <v>22</v>
      </c>
      <c r="Q65" s="162">
        <v>4</v>
      </c>
      <c r="R65" s="70">
        <v>7</v>
      </c>
    </row>
    <row r="66" spans="1:18" x14ac:dyDescent="0.3">
      <c r="A66" s="69" t="s">
        <v>28</v>
      </c>
      <c r="B66" s="1" t="s">
        <v>89</v>
      </c>
      <c r="C66" s="4">
        <v>7082</v>
      </c>
      <c r="D66" s="4">
        <v>1987</v>
      </c>
      <c r="E66" s="4">
        <v>38</v>
      </c>
      <c r="F66" s="4">
        <v>141</v>
      </c>
      <c r="G66" s="4">
        <v>1791</v>
      </c>
      <c r="H66" s="5">
        <v>4</v>
      </c>
      <c r="I66" s="4">
        <v>2622</v>
      </c>
      <c r="J66" s="4">
        <v>15</v>
      </c>
      <c r="K66" s="4">
        <v>12</v>
      </c>
      <c r="L66" s="4">
        <v>176</v>
      </c>
      <c r="M66" s="4">
        <v>42</v>
      </c>
      <c r="N66" s="66">
        <v>51</v>
      </c>
      <c r="O66" s="66">
        <v>146</v>
      </c>
      <c r="P66" s="66">
        <v>40</v>
      </c>
      <c r="Q66" s="162">
        <v>4</v>
      </c>
      <c r="R66" s="70">
        <v>13</v>
      </c>
    </row>
    <row r="67" spans="1:18" x14ac:dyDescent="0.3">
      <c r="A67" s="69" t="s">
        <v>28</v>
      </c>
      <c r="B67" s="1" t="s">
        <v>68</v>
      </c>
      <c r="C67" s="4">
        <v>3485</v>
      </c>
      <c r="D67" s="4">
        <v>1198</v>
      </c>
      <c r="E67" s="4">
        <v>33</v>
      </c>
      <c r="F67" s="4">
        <v>38</v>
      </c>
      <c r="G67" s="4">
        <v>1033</v>
      </c>
      <c r="H67" s="5">
        <v>4</v>
      </c>
      <c r="I67" s="4">
        <v>1044</v>
      </c>
      <c r="J67" s="4">
        <v>10</v>
      </c>
      <c r="K67" s="4">
        <v>2</v>
      </c>
      <c r="L67" s="4">
        <v>12</v>
      </c>
      <c r="M67" s="4">
        <v>26</v>
      </c>
      <c r="N67" s="66">
        <v>31</v>
      </c>
      <c r="O67" s="66">
        <v>21</v>
      </c>
      <c r="P67" s="66">
        <v>16</v>
      </c>
      <c r="Q67" s="162">
        <v>11</v>
      </c>
      <c r="R67" s="70">
        <v>6</v>
      </c>
    </row>
    <row r="68" spans="1:18" x14ac:dyDescent="0.3">
      <c r="A68" s="69" t="s">
        <v>28</v>
      </c>
      <c r="B68" s="1" t="s">
        <v>69</v>
      </c>
      <c r="C68" s="4">
        <v>2646</v>
      </c>
      <c r="D68" s="4">
        <v>949</v>
      </c>
      <c r="E68" s="4">
        <v>29</v>
      </c>
      <c r="F68" s="4">
        <v>26</v>
      </c>
      <c r="G68" s="4">
        <v>597</v>
      </c>
      <c r="H68" s="5">
        <v>2</v>
      </c>
      <c r="I68" s="4">
        <v>671</v>
      </c>
      <c r="J68" s="4">
        <v>26</v>
      </c>
      <c r="K68" s="4">
        <v>9</v>
      </c>
      <c r="L68" s="4">
        <v>18</v>
      </c>
      <c r="M68" s="4">
        <v>38</v>
      </c>
      <c r="N68" s="66">
        <v>53</v>
      </c>
      <c r="O68" s="66">
        <v>205</v>
      </c>
      <c r="P68" s="66">
        <v>8</v>
      </c>
      <c r="Q68" s="162">
        <v>6</v>
      </c>
      <c r="R68" s="70">
        <v>9</v>
      </c>
    </row>
    <row r="69" spans="1:18" x14ac:dyDescent="0.3">
      <c r="A69" s="69" t="s">
        <v>28</v>
      </c>
      <c r="B69" s="1" t="s">
        <v>72</v>
      </c>
      <c r="C69" s="4">
        <v>7048</v>
      </c>
      <c r="D69" s="4">
        <v>2639</v>
      </c>
      <c r="E69" s="4">
        <v>56</v>
      </c>
      <c r="F69" s="4">
        <v>150</v>
      </c>
      <c r="G69" s="4">
        <v>2085</v>
      </c>
      <c r="H69" s="5">
        <v>4</v>
      </c>
      <c r="I69" s="4">
        <v>1799</v>
      </c>
      <c r="J69" s="4">
        <v>24</v>
      </c>
      <c r="K69" s="4">
        <v>0</v>
      </c>
      <c r="L69" s="4">
        <v>115</v>
      </c>
      <c r="M69" s="4">
        <v>32</v>
      </c>
      <c r="N69" s="66">
        <v>46</v>
      </c>
      <c r="O69" s="66">
        <v>62</v>
      </c>
      <c r="P69" s="66">
        <v>15</v>
      </c>
      <c r="Q69" s="162">
        <v>3</v>
      </c>
      <c r="R69" s="70">
        <v>18</v>
      </c>
    </row>
    <row r="70" spans="1:18" x14ac:dyDescent="0.3">
      <c r="A70" s="69" t="s">
        <v>28</v>
      </c>
      <c r="B70" s="1" t="s">
        <v>75</v>
      </c>
      <c r="C70" s="4">
        <v>5684</v>
      </c>
      <c r="D70" s="4">
        <v>1906</v>
      </c>
      <c r="E70" s="4">
        <v>38</v>
      </c>
      <c r="F70" s="4">
        <v>110</v>
      </c>
      <c r="G70" s="4">
        <v>1667</v>
      </c>
      <c r="H70" s="5">
        <v>11</v>
      </c>
      <c r="I70" s="4">
        <v>1444</v>
      </c>
      <c r="J70" s="4">
        <v>29</v>
      </c>
      <c r="K70" s="4">
        <v>8</v>
      </c>
      <c r="L70" s="4">
        <v>66</v>
      </c>
      <c r="M70" s="4">
        <v>50</v>
      </c>
      <c r="N70" s="66">
        <v>65</v>
      </c>
      <c r="O70" s="66">
        <v>213</v>
      </c>
      <c r="P70" s="66">
        <v>44</v>
      </c>
      <c r="Q70" s="162">
        <v>23</v>
      </c>
      <c r="R70" s="70">
        <v>10</v>
      </c>
    </row>
    <row r="71" spans="1:18" x14ac:dyDescent="0.3">
      <c r="A71" s="69" t="s">
        <v>29</v>
      </c>
      <c r="B71" s="1" t="s">
        <v>90</v>
      </c>
      <c r="C71" s="4">
        <v>2466</v>
      </c>
      <c r="D71" s="4">
        <v>1011</v>
      </c>
      <c r="E71" s="4">
        <v>32</v>
      </c>
      <c r="F71" s="4">
        <v>47</v>
      </c>
      <c r="G71" s="4">
        <v>467</v>
      </c>
      <c r="H71" s="5">
        <v>0</v>
      </c>
      <c r="I71" s="4">
        <v>620</v>
      </c>
      <c r="J71" s="4">
        <v>16</v>
      </c>
      <c r="K71" s="4">
        <v>0</v>
      </c>
      <c r="L71" s="4">
        <v>167</v>
      </c>
      <c r="M71" s="4">
        <v>34</v>
      </c>
      <c r="N71" s="66">
        <v>36</v>
      </c>
      <c r="O71" s="66">
        <v>18</v>
      </c>
      <c r="P71" s="66">
        <v>4</v>
      </c>
      <c r="Q71" s="162">
        <v>3</v>
      </c>
      <c r="R71" s="70">
        <v>11</v>
      </c>
    </row>
    <row r="72" spans="1:18" x14ac:dyDescent="0.3">
      <c r="A72" s="69" t="s">
        <v>29</v>
      </c>
      <c r="B72" s="1" t="s">
        <v>69</v>
      </c>
      <c r="C72" s="4">
        <v>3586</v>
      </c>
      <c r="D72" s="4">
        <v>1236</v>
      </c>
      <c r="E72" s="4">
        <v>22</v>
      </c>
      <c r="F72" s="4">
        <v>62</v>
      </c>
      <c r="G72" s="4">
        <v>821</v>
      </c>
      <c r="H72" s="5">
        <v>13</v>
      </c>
      <c r="I72" s="4">
        <v>1111</v>
      </c>
      <c r="J72" s="4">
        <v>13</v>
      </c>
      <c r="K72" s="4">
        <v>2</v>
      </c>
      <c r="L72" s="4">
        <v>51</v>
      </c>
      <c r="M72" s="4">
        <v>28</v>
      </c>
      <c r="N72" s="66">
        <v>53</v>
      </c>
      <c r="O72" s="66">
        <v>104</v>
      </c>
      <c r="P72" s="66">
        <v>52</v>
      </c>
      <c r="Q72" s="162">
        <v>6</v>
      </c>
      <c r="R72" s="70">
        <v>12</v>
      </c>
    </row>
    <row r="73" spans="1:18" x14ac:dyDescent="0.3">
      <c r="A73" s="69" t="s">
        <v>29</v>
      </c>
      <c r="B73" s="1" t="s">
        <v>75</v>
      </c>
      <c r="C73" s="4">
        <v>9044</v>
      </c>
      <c r="D73" s="4">
        <v>4323</v>
      </c>
      <c r="E73" s="4">
        <v>86</v>
      </c>
      <c r="F73" s="4">
        <v>138</v>
      </c>
      <c r="G73" s="4">
        <v>1439</v>
      </c>
      <c r="H73" s="5">
        <v>12</v>
      </c>
      <c r="I73" s="4">
        <v>2253</v>
      </c>
      <c r="J73" s="4">
        <v>82</v>
      </c>
      <c r="K73" s="4">
        <v>1</v>
      </c>
      <c r="L73" s="4">
        <v>45</v>
      </c>
      <c r="M73" s="4">
        <v>42</v>
      </c>
      <c r="N73" s="66">
        <v>171</v>
      </c>
      <c r="O73" s="66">
        <v>374</v>
      </c>
      <c r="P73" s="66">
        <v>39</v>
      </c>
      <c r="Q73" s="162">
        <v>11</v>
      </c>
      <c r="R73" s="70">
        <v>28</v>
      </c>
    </row>
    <row r="74" spans="1:18" x14ac:dyDescent="0.3">
      <c r="A74" s="69" t="s">
        <v>29</v>
      </c>
      <c r="B74" s="1" t="s">
        <v>91</v>
      </c>
      <c r="C74" s="4">
        <v>8929</v>
      </c>
      <c r="D74" s="4">
        <v>2729</v>
      </c>
      <c r="E74" s="4">
        <v>49</v>
      </c>
      <c r="F74" s="4">
        <v>209</v>
      </c>
      <c r="G74" s="4">
        <v>1857</v>
      </c>
      <c r="H74" s="5">
        <v>47</v>
      </c>
      <c r="I74" s="4">
        <v>3081</v>
      </c>
      <c r="J74" s="4">
        <v>62</v>
      </c>
      <c r="K74" s="4">
        <v>7</v>
      </c>
      <c r="L74" s="4">
        <v>294</v>
      </c>
      <c r="M74" s="4">
        <v>85</v>
      </c>
      <c r="N74" s="66">
        <v>78</v>
      </c>
      <c r="O74" s="66">
        <v>330</v>
      </c>
      <c r="P74" s="66">
        <v>65</v>
      </c>
      <c r="Q74" s="162">
        <v>9</v>
      </c>
      <c r="R74" s="70">
        <v>27</v>
      </c>
    </row>
    <row r="75" spans="1:18" x14ac:dyDescent="0.3">
      <c r="A75" s="69" t="s">
        <v>29</v>
      </c>
      <c r="B75" s="1" t="s">
        <v>64</v>
      </c>
      <c r="C75" s="4">
        <v>4041</v>
      </c>
      <c r="D75" s="4">
        <v>1889</v>
      </c>
      <c r="E75" s="4">
        <v>53</v>
      </c>
      <c r="F75" s="4">
        <v>58</v>
      </c>
      <c r="G75" s="4">
        <v>711</v>
      </c>
      <c r="H75" s="5">
        <v>22</v>
      </c>
      <c r="I75" s="4">
        <v>915</v>
      </c>
      <c r="J75" s="4">
        <v>28</v>
      </c>
      <c r="K75" s="4">
        <v>1</v>
      </c>
      <c r="L75" s="4">
        <v>26</v>
      </c>
      <c r="M75" s="4">
        <v>46</v>
      </c>
      <c r="N75" s="66">
        <v>46</v>
      </c>
      <c r="O75" s="66">
        <v>197</v>
      </c>
      <c r="P75" s="66">
        <v>27</v>
      </c>
      <c r="Q75" s="162">
        <v>4</v>
      </c>
      <c r="R75" s="70">
        <v>18</v>
      </c>
    </row>
    <row r="76" spans="1:18" x14ac:dyDescent="0.3">
      <c r="A76" s="69" t="s">
        <v>17</v>
      </c>
      <c r="B76" s="1" t="s">
        <v>68</v>
      </c>
      <c r="C76" s="4">
        <v>6231</v>
      </c>
      <c r="D76" s="4">
        <v>2678</v>
      </c>
      <c r="E76" s="4">
        <v>48</v>
      </c>
      <c r="F76" s="4">
        <v>74</v>
      </c>
      <c r="G76" s="4">
        <v>1286</v>
      </c>
      <c r="H76" s="5">
        <v>14</v>
      </c>
      <c r="I76" s="4">
        <v>1466</v>
      </c>
      <c r="J76" s="4">
        <v>61</v>
      </c>
      <c r="K76" s="4">
        <v>3</v>
      </c>
      <c r="L76" s="4">
        <v>233</v>
      </c>
      <c r="M76" s="4">
        <v>36</v>
      </c>
      <c r="N76" s="66">
        <v>52</v>
      </c>
      <c r="O76" s="66">
        <v>222</v>
      </c>
      <c r="P76" s="66">
        <v>40</v>
      </c>
      <c r="Q76" s="162">
        <v>11</v>
      </c>
      <c r="R76" s="70">
        <v>7</v>
      </c>
    </row>
    <row r="77" spans="1:18" x14ac:dyDescent="0.3">
      <c r="A77" s="69" t="s">
        <v>17</v>
      </c>
      <c r="B77" s="1" t="s">
        <v>69</v>
      </c>
      <c r="C77" s="4">
        <v>2089</v>
      </c>
      <c r="D77" s="4">
        <v>905</v>
      </c>
      <c r="E77" s="4">
        <v>24</v>
      </c>
      <c r="F77" s="4">
        <v>30</v>
      </c>
      <c r="G77" s="4">
        <v>439</v>
      </c>
      <c r="H77" s="5">
        <v>21</v>
      </c>
      <c r="I77" s="4">
        <v>540</v>
      </c>
      <c r="J77" s="4">
        <v>21</v>
      </c>
      <c r="K77" s="4">
        <v>1</v>
      </c>
      <c r="L77" s="4">
        <v>39</v>
      </c>
      <c r="M77" s="4">
        <v>7</v>
      </c>
      <c r="N77" s="66">
        <v>5</v>
      </c>
      <c r="O77" s="66">
        <v>32</v>
      </c>
      <c r="P77" s="66">
        <v>19</v>
      </c>
      <c r="Q77" s="162">
        <v>1</v>
      </c>
      <c r="R77" s="70">
        <v>5</v>
      </c>
    </row>
    <row r="78" spans="1:18" x14ac:dyDescent="0.3">
      <c r="A78" s="69" t="s">
        <v>17</v>
      </c>
      <c r="B78" s="1" t="s">
        <v>72</v>
      </c>
      <c r="C78" s="4">
        <v>3649</v>
      </c>
      <c r="D78" s="4">
        <v>1208</v>
      </c>
      <c r="E78" s="4">
        <v>21</v>
      </c>
      <c r="F78" s="4">
        <v>19</v>
      </c>
      <c r="G78" s="4">
        <v>1041</v>
      </c>
      <c r="H78" s="5">
        <v>1</v>
      </c>
      <c r="I78" s="4">
        <v>1060</v>
      </c>
      <c r="J78" s="4">
        <v>15</v>
      </c>
      <c r="K78" s="4">
        <v>0</v>
      </c>
      <c r="L78" s="4">
        <v>147</v>
      </c>
      <c r="M78" s="4">
        <v>20</v>
      </c>
      <c r="N78" s="66">
        <v>6</v>
      </c>
      <c r="O78" s="66">
        <v>54</v>
      </c>
      <c r="P78" s="66">
        <v>39</v>
      </c>
      <c r="Q78" s="162">
        <v>1</v>
      </c>
      <c r="R78" s="70">
        <v>17</v>
      </c>
    </row>
    <row r="79" spans="1:18" x14ac:dyDescent="0.3">
      <c r="A79" s="69" t="s">
        <v>17</v>
      </c>
      <c r="B79" s="1" t="s">
        <v>92</v>
      </c>
      <c r="C79" s="4">
        <v>3900</v>
      </c>
      <c r="D79" s="4">
        <v>1410</v>
      </c>
      <c r="E79" s="4">
        <v>28</v>
      </c>
      <c r="F79" s="4">
        <v>59</v>
      </c>
      <c r="G79" s="4">
        <v>937</v>
      </c>
      <c r="H79" s="5">
        <v>14</v>
      </c>
      <c r="I79" s="4">
        <v>1109</v>
      </c>
      <c r="J79" s="4">
        <v>20</v>
      </c>
      <c r="K79" s="4">
        <v>0</v>
      </c>
      <c r="L79" s="4">
        <v>218</v>
      </c>
      <c r="M79" s="4">
        <v>32</v>
      </c>
      <c r="N79" s="66">
        <v>0</v>
      </c>
      <c r="O79" s="66">
        <v>51</v>
      </c>
      <c r="P79" s="66">
        <v>11</v>
      </c>
      <c r="Q79" s="162">
        <v>4</v>
      </c>
      <c r="R79" s="70">
        <v>7</v>
      </c>
    </row>
    <row r="80" spans="1:18" x14ac:dyDescent="0.3">
      <c r="A80" s="73" t="s">
        <v>17</v>
      </c>
      <c r="B80" s="1" t="s">
        <v>64</v>
      </c>
      <c r="C80" s="4">
        <v>3122</v>
      </c>
      <c r="D80" s="4">
        <v>1079</v>
      </c>
      <c r="E80" s="4">
        <v>25</v>
      </c>
      <c r="F80" s="4">
        <v>37</v>
      </c>
      <c r="G80" s="4">
        <v>722</v>
      </c>
      <c r="H80" s="5">
        <v>5</v>
      </c>
      <c r="I80" s="4">
        <v>1090</v>
      </c>
      <c r="J80" s="4">
        <v>24</v>
      </c>
      <c r="K80" s="4">
        <v>0</v>
      </c>
      <c r="L80" s="4">
        <v>25</v>
      </c>
      <c r="M80" s="4">
        <v>8</v>
      </c>
      <c r="N80" s="66">
        <v>4</v>
      </c>
      <c r="O80" s="66">
        <v>85</v>
      </c>
      <c r="P80" s="66">
        <v>10</v>
      </c>
      <c r="Q80" s="162">
        <v>2</v>
      </c>
      <c r="R80" s="70">
        <v>6</v>
      </c>
    </row>
    <row r="81" spans="1:18" x14ac:dyDescent="0.3">
      <c r="A81" s="69" t="s">
        <v>30</v>
      </c>
      <c r="B81" s="1" t="s">
        <v>93</v>
      </c>
      <c r="C81" s="4">
        <v>7827</v>
      </c>
      <c r="D81" s="4">
        <v>767</v>
      </c>
      <c r="E81" s="4">
        <v>49</v>
      </c>
      <c r="F81" s="4">
        <v>117</v>
      </c>
      <c r="G81" s="4">
        <v>3690</v>
      </c>
      <c r="H81" s="5">
        <v>9</v>
      </c>
      <c r="I81" s="4">
        <v>2453</v>
      </c>
      <c r="J81" s="4">
        <v>26</v>
      </c>
      <c r="K81" s="4">
        <v>52</v>
      </c>
      <c r="L81" s="4">
        <v>199</v>
      </c>
      <c r="M81" s="4">
        <v>25</v>
      </c>
      <c r="N81" s="66">
        <v>7</v>
      </c>
      <c r="O81" s="66">
        <v>375</v>
      </c>
      <c r="P81" s="66">
        <v>30</v>
      </c>
      <c r="Q81" s="162">
        <v>3</v>
      </c>
      <c r="R81" s="70">
        <v>25</v>
      </c>
    </row>
    <row r="82" spans="1:18" x14ac:dyDescent="0.3">
      <c r="A82" s="69" t="s">
        <v>18</v>
      </c>
      <c r="B82" s="1" t="s">
        <v>94</v>
      </c>
      <c r="C82" s="4">
        <v>1257</v>
      </c>
      <c r="D82" s="4">
        <v>473</v>
      </c>
      <c r="E82" s="4">
        <v>11</v>
      </c>
      <c r="F82" s="4">
        <v>11</v>
      </c>
      <c r="G82" s="4">
        <v>113</v>
      </c>
      <c r="H82" s="5">
        <v>0</v>
      </c>
      <c r="I82" s="4">
        <v>485</v>
      </c>
      <c r="J82" s="4">
        <v>45</v>
      </c>
      <c r="K82" s="4">
        <v>20</v>
      </c>
      <c r="L82" s="4">
        <v>19</v>
      </c>
      <c r="M82" s="4">
        <v>15</v>
      </c>
      <c r="N82" s="66">
        <v>4</v>
      </c>
      <c r="O82" s="66">
        <v>46</v>
      </c>
      <c r="P82" s="66">
        <v>2</v>
      </c>
      <c r="Q82" s="162">
        <v>2</v>
      </c>
      <c r="R82" s="70">
        <v>11</v>
      </c>
    </row>
    <row r="83" spans="1:18" x14ac:dyDescent="0.3">
      <c r="A83" s="69" t="s">
        <v>18</v>
      </c>
      <c r="B83" s="1" t="s">
        <v>95</v>
      </c>
      <c r="C83" s="4">
        <v>8356</v>
      </c>
      <c r="D83" s="4">
        <v>2771</v>
      </c>
      <c r="E83" s="4">
        <v>51</v>
      </c>
      <c r="F83" s="4">
        <v>31</v>
      </c>
      <c r="G83" s="4">
        <v>2470</v>
      </c>
      <c r="H83" s="5">
        <v>15</v>
      </c>
      <c r="I83" s="4">
        <v>2280</v>
      </c>
      <c r="J83" s="4">
        <v>39</v>
      </c>
      <c r="K83" s="4">
        <v>4</v>
      </c>
      <c r="L83" s="4">
        <v>112</v>
      </c>
      <c r="M83" s="4">
        <v>59</v>
      </c>
      <c r="N83" s="66">
        <v>120</v>
      </c>
      <c r="O83" s="66">
        <v>315</v>
      </c>
      <c r="P83" s="66">
        <v>52</v>
      </c>
      <c r="Q83" s="162">
        <v>10</v>
      </c>
      <c r="R83" s="70">
        <v>27</v>
      </c>
    </row>
    <row r="84" spans="1:18" x14ac:dyDescent="0.3">
      <c r="A84" s="69" t="s">
        <v>18</v>
      </c>
      <c r="B84" s="1" t="s">
        <v>96</v>
      </c>
      <c r="C84" s="4">
        <v>5294</v>
      </c>
      <c r="D84" s="4">
        <v>1816</v>
      </c>
      <c r="E84" s="4">
        <v>49</v>
      </c>
      <c r="F84" s="4">
        <v>49</v>
      </c>
      <c r="G84" s="4">
        <v>1120</v>
      </c>
      <c r="H84" s="5">
        <v>29</v>
      </c>
      <c r="I84" s="4">
        <v>1400</v>
      </c>
      <c r="J84" s="4">
        <v>64</v>
      </c>
      <c r="K84" s="4">
        <v>23</v>
      </c>
      <c r="L84" s="4">
        <v>131</v>
      </c>
      <c r="M84" s="4">
        <v>41</v>
      </c>
      <c r="N84" s="66">
        <v>120</v>
      </c>
      <c r="O84" s="66">
        <v>390</v>
      </c>
      <c r="P84" s="66">
        <v>55</v>
      </c>
      <c r="Q84" s="162">
        <v>0</v>
      </c>
      <c r="R84" s="70">
        <v>7</v>
      </c>
    </row>
    <row r="85" spans="1:18" x14ac:dyDescent="0.3">
      <c r="A85" s="69" t="s">
        <v>18</v>
      </c>
      <c r="B85" s="1" t="s">
        <v>97</v>
      </c>
      <c r="C85" s="4">
        <v>4002</v>
      </c>
      <c r="D85" s="4">
        <v>1287</v>
      </c>
      <c r="E85" s="4">
        <v>18</v>
      </c>
      <c r="F85" s="4">
        <v>34</v>
      </c>
      <c r="G85" s="4">
        <v>1255</v>
      </c>
      <c r="H85" s="5">
        <v>34</v>
      </c>
      <c r="I85" s="4">
        <v>795</v>
      </c>
      <c r="J85" s="4">
        <v>37</v>
      </c>
      <c r="K85" s="4">
        <v>0</v>
      </c>
      <c r="L85" s="4">
        <v>63</v>
      </c>
      <c r="M85" s="4">
        <v>33</v>
      </c>
      <c r="N85" s="66">
        <v>119</v>
      </c>
      <c r="O85" s="66">
        <v>258</v>
      </c>
      <c r="P85" s="66">
        <v>56</v>
      </c>
      <c r="Q85" s="162">
        <v>0</v>
      </c>
      <c r="R85" s="70">
        <v>13</v>
      </c>
    </row>
    <row r="86" spans="1:18" x14ac:dyDescent="0.3">
      <c r="A86" s="69" t="s">
        <v>18</v>
      </c>
      <c r="B86" s="1" t="s">
        <v>98</v>
      </c>
      <c r="C86" s="4">
        <v>2066</v>
      </c>
      <c r="D86" s="4">
        <v>610</v>
      </c>
      <c r="E86" s="4">
        <v>3</v>
      </c>
      <c r="F86" s="4">
        <v>23</v>
      </c>
      <c r="G86" s="4">
        <v>490</v>
      </c>
      <c r="H86" s="5">
        <v>2</v>
      </c>
      <c r="I86" s="4">
        <v>672</v>
      </c>
      <c r="J86" s="4">
        <v>18</v>
      </c>
      <c r="K86" s="4">
        <v>7</v>
      </c>
      <c r="L86" s="4">
        <v>25</v>
      </c>
      <c r="M86" s="4">
        <v>10</v>
      </c>
      <c r="N86" s="66">
        <v>27</v>
      </c>
      <c r="O86" s="66">
        <v>160</v>
      </c>
      <c r="P86" s="66">
        <v>9</v>
      </c>
      <c r="Q86" s="162">
        <v>3</v>
      </c>
      <c r="R86" s="70">
        <v>7</v>
      </c>
    </row>
    <row r="87" spans="1:18" x14ac:dyDescent="0.3">
      <c r="A87" s="69" t="s">
        <v>18</v>
      </c>
      <c r="B87" s="1" t="s">
        <v>99</v>
      </c>
      <c r="C87" s="4">
        <v>4260</v>
      </c>
      <c r="D87" s="4">
        <v>1342</v>
      </c>
      <c r="E87" s="4">
        <v>31</v>
      </c>
      <c r="F87" s="4">
        <v>28</v>
      </c>
      <c r="G87" s="4">
        <v>1216</v>
      </c>
      <c r="H87" s="5">
        <v>0</v>
      </c>
      <c r="I87" s="4">
        <v>1064</v>
      </c>
      <c r="J87" s="4">
        <v>29</v>
      </c>
      <c r="K87" s="4">
        <v>4</v>
      </c>
      <c r="L87" s="4">
        <v>70</v>
      </c>
      <c r="M87" s="4">
        <v>31</v>
      </c>
      <c r="N87" s="66">
        <v>87</v>
      </c>
      <c r="O87" s="66">
        <v>300</v>
      </c>
      <c r="P87" s="66">
        <v>38</v>
      </c>
      <c r="Q87" s="162">
        <v>6</v>
      </c>
      <c r="R87" s="70">
        <v>14</v>
      </c>
    </row>
    <row r="88" spans="1:18" x14ac:dyDescent="0.3">
      <c r="A88" s="69" t="s">
        <v>18</v>
      </c>
      <c r="B88" s="1" t="s">
        <v>100</v>
      </c>
      <c r="C88" s="4">
        <v>7322</v>
      </c>
      <c r="D88" s="4">
        <v>3414</v>
      </c>
      <c r="E88" s="4">
        <v>33</v>
      </c>
      <c r="F88" s="4">
        <v>18</v>
      </c>
      <c r="G88" s="4">
        <v>1330</v>
      </c>
      <c r="H88" s="5">
        <v>0</v>
      </c>
      <c r="I88" s="4">
        <v>2006</v>
      </c>
      <c r="J88" s="4">
        <v>43</v>
      </c>
      <c r="K88" s="4">
        <v>27</v>
      </c>
      <c r="L88" s="4">
        <v>314</v>
      </c>
      <c r="M88" s="4">
        <v>30</v>
      </c>
      <c r="N88" s="66">
        <v>16</v>
      </c>
      <c r="O88" s="66">
        <v>57</v>
      </c>
      <c r="P88" s="66">
        <v>14</v>
      </c>
      <c r="Q88" s="162">
        <v>1</v>
      </c>
      <c r="R88" s="70">
        <v>19</v>
      </c>
    </row>
    <row r="89" spans="1:18" x14ac:dyDescent="0.3">
      <c r="A89" s="69" t="s">
        <v>18</v>
      </c>
      <c r="B89" s="1" t="s">
        <v>101</v>
      </c>
      <c r="C89" s="4">
        <v>3021</v>
      </c>
      <c r="D89" s="4">
        <v>957</v>
      </c>
      <c r="E89" s="4">
        <v>26</v>
      </c>
      <c r="F89" s="4">
        <v>5</v>
      </c>
      <c r="G89" s="4">
        <v>961</v>
      </c>
      <c r="H89" s="5">
        <v>0</v>
      </c>
      <c r="I89" s="4">
        <v>740</v>
      </c>
      <c r="J89" s="4">
        <v>25</v>
      </c>
      <c r="K89" s="4">
        <v>4</v>
      </c>
      <c r="L89" s="4">
        <v>36</v>
      </c>
      <c r="M89" s="4">
        <v>27</v>
      </c>
      <c r="N89" s="66">
        <v>40</v>
      </c>
      <c r="O89" s="66">
        <v>166</v>
      </c>
      <c r="P89" s="66">
        <v>19</v>
      </c>
      <c r="Q89" s="162">
        <v>5</v>
      </c>
      <c r="R89" s="70">
        <v>10</v>
      </c>
    </row>
    <row r="90" spans="1:18" x14ac:dyDescent="0.3">
      <c r="A90" s="69" t="s">
        <v>18</v>
      </c>
      <c r="B90" s="1" t="s">
        <v>102</v>
      </c>
      <c r="C90" s="4">
        <v>4301</v>
      </c>
      <c r="D90" s="4">
        <v>1676</v>
      </c>
      <c r="E90" s="4">
        <v>22</v>
      </c>
      <c r="F90" s="4">
        <v>63</v>
      </c>
      <c r="G90" s="4">
        <v>735</v>
      </c>
      <c r="H90" s="5">
        <v>3</v>
      </c>
      <c r="I90" s="4">
        <v>1099</v>
      </c>
      <c r="J90" s="4">
        <v>15</v>
      </c>
      <c r="K90" s="4">
        <v>3</v>
      </c>
      <c r="L90" s="4">
        <v>327</v>
      </c>
      <c r="M90" s="4">
        <v>30</v>
      </c>
      <c r="N90" s="66">
        <v>160</v>
      </c>
      <c r="O90" s="66">
        <v>122</v>
      </c>
      <c r="P90" s="66">
        <v>27</v>
      </c>
      <c r="Q90" s="162">
        <v>5</v>
      </c>
      <c r="R90" s="70">
        <v>14</v>
      </c>
    </row>
    <row r="91" spans="1:18" x14ac:dyDescent="0.3">
      <c r="A91" s="69" t="s">
        <v>18</v>
      </c>
      <c r="B91" s="1" t="s">
        <v>103</v>
      </c>
      <c r="C91" s="4">
        <v>8993</v>
      </c>
      <c r="D91" s="4">
        <v>2046</v>
      </c>
      <c r="E91" s="4">
        <v>64</v>
      </c>
      <c r="F91" s="4">
        <v>50</v>
      </c>
      <c r="G91" s="4">
        <v>3044</v>
      </c>
      <c r="H91" s="5">
        <v>0</v>
      </c>
      <c r="I91" s="4">
        <v>2873</v>
      </c>
      <c r="J91" s="4">
        <v>32</v>
      </c>
      <c r="K91" s="4">
        <v>10</v>
      </c>
      <c r="L91" s="4">
        <v>395</v>
      </c>
      <c r="M91" s="4">
        <v>35</v>
      </c>
      <c r="N91" s="66">
        <v>71</v>
      </c>
      <c r="O91" s="66">
        <v>273</v>
      </c>
      <c r="P91" s="66">
        <v>66</v>
      </c>
      <c r="Q91" s="162">
        <v>2</v>
      </c>
      <c r="R91" s="70">
        <v>32</v>
      </c>
    </row>
    <row r="92" spans="1:18" x14ac:dyDescent="0.3">
      <c r="A92" s="69" t="s">
        <v>18</v>
      </c>
      <c r="B92" s="1" t="s">
        <v>104</v>
      </c>
      <c r="C92" s="4">
        <v>11484</v>
      </c>
      <c r="D92" s="4">
        <v>2946</v>
      </c>
      <c r="E92" s="4">
        <v>59</v>
      </c>
      <c r="F92" s="4">
        <v>70</v>
      </c>
      <c r="G92" s="4">
        <v>3833</v>
      </c>
      <c r="H92" s="5">
        <v>35</v>
      </c>
      <c r="I92" s="4">
        <v>3595</v>
      </c>
      <c r="J92" s="4">
        <v>41</v>
      </c>
      <c r="K92" s="4">
        <v>41</v>
      </c>
      <c r="L92" s="4">
        <v>205</v>
      </c>
      <c r="M92" s="4">
        <v>50</v>
      </c>
      <c r="N92" s="66">
        <v>63</v>
      </c>
      <c r="O92" s="66">
        <v>397</v>
      </c>
      <c r="P92" s="66">
        <v>91</v>
      </c>
      <c r="Q92" s="162">
        <v>3</v>
      </c>
      <c r="R92" s="70">
        <v>55</v>
      </c>
    </row>
    <row r="93" spans="1:18" x14ac:dyDescent="0.3">
      <c r="A93" s="69" t="s">
        <v>18</v>
      </c>
      <c r="B93" s="1" t="s">
        <v>105</v>
      </c>
      <c r="C93" s="4">
        <v>1553</v>
      </c>
      <c r="D93" s="4">
        <v>512</v>
      </c>
      <c r="E93" s="4">
        <v>22</v>
      </c>
      <c r="F93" s="4">
        <v>3</v>
      </c>
      <c r="G93" s="4">
        <v>243</v>
      </c>
      <c r="H93" s="5">
        <v>0</v>
      </c>
      <c r="I93" s="4">
        <v>661</v>
      </c>
      <c r="J93" s="4">
        <v>8</v>
      </c>
      <c r="K93" s="4">
        <v>2</v>
      </c>
      <c r="L93" s="4">
        <v>38</v>
      </c>
      <c r="M93" s="4">
        <v>8</v>
      </c>
      <c r="N93" s="66">
        <v>6</v>
      </c>
      <c r="O93" s="66">
        <v>35</v>
      </c>
      <c r="P93" s="66">
        <v>6</v>
      </c>
      <c r="Q93" s="162">
        <v>2</v>
      </c>
      <c r="R93" s="70">
        <v>7</v>
      </c>
    </row>
    <row r="94" spans="1:18" x14ac:dyDescent="0.3">
      <c r="A94" s="69" t="s">
        <v>18</v>
      </c>
      <c r="B94" s="1" t="s">
        <v>346</v>
      </c>
      <c r="C94" s="4">
        <v>3377</v>
      </c>
      <c r="D94" s="4">
        <v>1153</v>
      </c>
      <c r="E94" s="4">
        <v>28</v>
      </c>
      <c r="F94" s="4">
        <v>9</v>
      </c>
      <c r="G94" s="4">
        <v>866</v>
      </c>
      <c r="H94" s="5">
        <v>6</v>
      </c>
      <c r="I94" s="4">
        <v>943</v>
      </c>
      <c r="J94" s="4">
        <v>19</v>
      </c>
      <c r="K94" s="4">
        <v>1</v>
      </c>
      <c r="L94" s="4">
        <v>33</v>
      </c>
      <c r="M94" s="4">
        <v>17</v>
      </c>
      <c r="N94" s="66">
        <v>68</v>
      </c>
      <c r="O94" s="66">
        <v>190</v>
      </c>
      <c r="P94" s="66">
        <v>34</v>
      </c>
      <c r="Q94" s="162">
        <v>3</v>
      </c>
      <c r="R94" s="70">
        <v>7</v>
      </c>
    </row>
    <row r="95" spans="1:18" x14ac:dyDescent="0.3">
      <c r="A95" s="69" t="s">
        <v>18</v>
      </c>
      <c r="B95" s="1" t="s">
        <v>347</v>
      </c>
      <c r="C95" s="4">
        <v>2548</v>
      </c>
      <c r="D95" s="4">
        <v>942</v>
      </c>
      <c r="E95" s="4">
        <v>13</v>
      </c>
      <c r="F95" s="4">
        <v>35</v>
      </c>
      <c r="G95" s="4">
        <v>182</v>
      </c>
      <c r="H95" s="5">
        <v>0</v>
      </c>
      <c r="I95" s="4">
        <v>891</v>
      </c>
      <c r="J95" s="4">
        <v>12</v>
      </c>
      <c r="K95" s="4">
        <v>1</v>
      </c>
      <c r="L95" s="4">
        <v>242</v>
      </c>
      <c r="M95" s="4">
        <v>9</v>
      </c>
      <c r="N95" s="66">
        <v>137</v>
      </c>
      <c r="O95" s="66">
        <v>60</v>
      </c>
      <c r="P95" s="66">
        <v>18</v>
      </c>
      <c r="Q95" s="162">
        <v>5</v>
      </c>
      <c r="R95" s="70">
        <v>1</v>
      </c>
    </row>
    <row r="96" spans="1:18" x14ac:dyDescent="0.3">
      <c r="A96" s="69" t="s">
        <v>18</v>
      </c>
      <c r="B96" s="1" t="s">
        <v>345</v>
      </c>
      <c r="C96" s="4">
        <v>6769</v>
      </c>
      <c r="D96" s="4">
        <v>2708</v>
      </c>
      <c r="E96" s="4">
        <v>81</v>
      </c>
      <c r="F96" s="4">
        <v>65</v>
      </c>
      <c r="G96" s="4">
        <v>1075</v>
      </c>
      <c r="H96" s="5">
        <v>2</v>
      </c>
      <c r="I96" s="4">
        <v>1655</v>
      </c>
      <c r="J96" s="4">
        <v>51</v>
      </c>
      <c r="K96" s="4">
        <v>1</v>
      </c>
      <c r="L96" s="4">
        <v>224</v>
      </c>
      <c r="M96" s="4">
        <v>59</v>
      </c>
      <c r="N96" s="66">
        <v>368</v>
      </c>
      <c r="O96" s="66">
        <v>434</v>
      </c>
      <c r="P96" s="66">
        <v>32</v>
      </c>
      <c r="Q96" s="162">
        <v>3</v>
      </c>
      <c r="R96" s="70">
        <v>11</v>
      </c>
    </row>
    <row r="97" spans="1:18" x14ac:dyDescent="0.3">
      <c r="A97" s="69" t="s">
        <v>18</v>
      </c>
      <c r="B97" s="1" t="s">
        <v>106</v>
      </c>
      <c r="C97" s="4">
        <v>9523</v>
      </c>
      <c r="D97" s="4">
        <v>3434</v>
      </c>
      <c r="E97" s="4">
        <v>52</v>
      </c>
      <c r="F97" s="4">
        <v>112</v>
      </c>
      <c r="G97" s="4">
        <v>1712</v>
      </c>
      <c r="H97" s="5">
        <v>1</v>
      </c>
      <c r="I97" s="4">
        <v>2485</v>
      </c>
      <c r="J97" s="4">
        <v>154</v>
      </c>
      <c r="K97" s="4">
        <v>132</v>
      </c>
      <c r="L97" s="4">
        <v>128</v>
      </c>
      <c r="M97" s="4">
        <v>67</v>
      </c>
      <c r="N97" s="66">
        <v>312</v>
      </c>
      <c r="O97" s="66">
        <v>861</v>
      </c>
      <c r="P97" s="66">
        <v>40</v>
      </c>
      <c r="Q97" s="162">
        <v>7</v>
      </c>
      <c r="R97" s="70">
        <v>26</v>
      </c>
    </row>
    <row r="98" spans="1:18" x14ac:dyDescent="0.3">
      <c r="A98" s="69" t="s">
        <v>18</v>
      </c>
      <c r="B98" s="1" t="s">
        <v>107</v>
      </c>
      <c r="C98" s="4">
        <v>3959</v>
      </c>
      <c r="D98" s="4">
        <v>1186</v>
      </c>
      <c r="E98" s="4">
        <v>33</v>
      </c>
      <c r="F98" s="4">
        <v>12</v>
      </c>
      <c r="G98" s="4">
        <v>973</v>
      </c>
      <c r="H98" s="5">
        <v>0</v>
      </c>
      <c r="I98" s="4">
        <v>1273</v>
      </c>
      <c r="J98" s="4">
        <v>35</v>
      </c>
      <c r="K98" s="4">
        <v>8</v>
      </c>
      <c r="L98" s="4">
        <v>51</v>
      </c>
      <c r="M98" s="4">
        <v>35</v>
      </c>
      <c r="N98" s="66">
        <v>67</v>
      </c>
      <c r="O98" s="66">
        <v>253</v>
      </c>
      <c r="P98" s="66">
        <v>14</v>
      </c>
      <c r="Q98" s="162">
        <v>2</v>
      </c>
      <c r="R98" s="70">
        <v>17</v>
      </c>
    </row>
    <row r="99" spans="1:18" x14ac:dyDescent="0.3">
      <c r="A99" s="69" t="s">
        <v>18</v>
      </c>
      <c r="B99" s="1" t="s">
        <v>108</v>
      </c>
      <c r="C99" s="4">
        <v>2945</v>
      </c>
      <c r="D99" s="4">
        <v>1067</v>
      </c>
      <c r="E99" s="4">
        <v>12</v>
      </c>
      <c r="F99" s="4">
        <v>13</v>
      </c>
      <c r="G99" s="4">
        <v>607</v>
      </c>
      <c r="H99" s="5">
        <v>0</v>
      </c>
      <c r="I99" s="4">
        <v>869</v>
      </c>
      <c r="J99" s="4">
        <v>19</v>
      </c>
      <c r="K99" s="4">
        <v>1</v>
      </c>
      <c r="L99" s="4">
        <v>174</v>
      </c>
      <c r="M99" s="4">
        <v>13</v>
      </c>
      <c r="N99" s="66">
        <v>93</v>
      </c>
      <c r="O99" s="66">
        <v>55</v>
      </c>
      <c r="P99" s="66">
        <v>2</v>
      </c>
      <c r="Q99" s="162">
        <v>10</v>
      </c>
      <c r="R99" s="70">
        <v>10</v>
      </c>
    </row>
    <row r="100" spans="1:18" x14ac:dyDescent="0.3">
      <c r="A100" s="69" t="s">
        <v>18</v>
      </c>
      <c r="B100" s="1" t="s">
        <v>109</v>
      </c>
      <c r="C100" s="4">
        <v>7108</v>
      </c>
      <c r="D100" s="4">
        <v>2445</v>
      </c>
      <c r="E100" s="4">
        <v>47</v>
      </c>
      <c r="F100" s="4">
        <v>39</v>
      </c>
      <c r="G100" s="4">
        <v>1729</v>
      </c>
      <c r="H100" s="5">
        <v>0</v>
      </c>
      <c r="I100" s="4">
        <v>2189</v>
      </c>
      <c r="J100" s="4">
        <v>23</v>
      </c>
      <c r="K100" s="4">
        <v>0</v>
      </c>
      <c r="L100" s="4">
        <v>219</v>
      </c>
      <c r="M100" s="4">
        <v>24</v>
      </c>
      <c r="N100" s="66">
        <v>54</v>
      </c>
      <c r="O100" s="66">
        <v>249</v>
      </c>
      <c r="P100" s="66">
        <v>74</v>
      </c>
      <c r="Q100" s="162">
        <v>1</v>
      </c>
      <c r="R100" s="70">
        <v>15</v>
      </c>
    </row>
    <row r="101" spans="1:18" x14ac:dyDescent="0.3">
      <c r="A101" s="69" t="s">
        <v>18</v>
      </c>
      <c r="B101" s="1" t="s">
        <v>110</v>
      </c>
      <c r="C101" s="4">
        <v>7194</v>
      </c>
      <c r="D101" s="4">
        <v>2279</v>
      </c>
      <c r="E101" s="4">
        <v>40</v>
      </c>
      <c r="F101" s="4">
        <v>92</v>
      </c>
      <c r="G101" s="4">
        <v>2334</v>
      </c>
      <c r="H101" s="5">
        <v>14</v>
      </c>
      <c r="I101" s="4">
        <v>1582</v>
      </c>
      <c r="J101" s="4">
        <v>11</v>
      </c>
      <c r="K101" s="4">
        <v>6</v>
      </c>
      <c r="L101" s="4">
        <v>163</v>
      </c>
      <c r="M101" s="4">
        <v>38</v>
      </c>
      <c r="N101" s="66">
        <v>78</v>
      </c>
      <c r="O101" s="66">
        <v>471</v>
      </c>
      <c r="P101" s="66">
        <v>59</v>
      </c>
      <c r="Q101" s="162">
        <v>4</v>
      </c>
      <c r="R101" s="70">
        <v>23</v>
      </c>
    </row>
    <row r="102" spans="1:18" x14ac:dyDescent="0.3">
      <c r="A102" s="69" t="s">
        <v>18</v>
      </c>
      <c r="B102" s="1" t="s">
        <v>111</v>
      </c>
      <c r="C102" s="4">
        <v>3937</v>
      </c>
      <c r="D102" s="4">
        <v>1301</v>
      </c>
      <c r="E102" s="4">
        <v>26</v>
      </c>
      <c r="F102" s="4">
        <v>29</v>
      </c>
      <c r="G102" s="4">
        <v>1201</v>
      </c>
      <c r="H102" s="5">
        <v>15</v>
      </c>
      <c r="I102" s="4">
        <v>1017</v>
      </c>
      <c r="J102" s="4">
        <v>11</v>
      </c>
      <c r="K102" s="4">
        <v>2</v>
      </c>
      <c r="L102" s="4">
        <v>58</v>
      </c>
      <c r="M102" s="4">
        <v>43</v>
      </c>
      <c r="N102" s="66">
        <v>44</v>
      </c>
      <c r="O102" s="66">
        <v>129</v>
      </c>
      <c r="P102" s="66">
        <v>42</v>
      </c>
      <c r="Q102" s="162">
        <v>4</v>
      </c>
      <c r="R102" s="70">
        <v>15</v>
      </c>
    </row>
    <row r="103" spans="1:18" x14ac:dyDescent="0.3">
      <c r="A103" s="69" t="s">
        <v>18</v>
      </c>
      <c r="B103" s="1" t="s">
        <v>112</v>
      </c>
      <c r="C103" s="4">
        <v>4346</v>
      </c>
      <c r="D103" s="4">
        <v>1608</v>
      </c>
      <c r="E103" s="4">
        <v>42</v>
      </c>
      <c r="F103" s="4">
        <v>14</v>
      </c>
      <c r="G103" s="4">
        <v>932</v>
      </c>
      <c r="H103" s="5">
        <v>2</v>
      </c>
      <c r="I103" s="4">
        <v>1185</v>
      </c>
      <c r="J103" s="4">
        <v>25</v>
      </c>
      <c r="K103" s="4">
        <v>1</v>
      </c>
      <c r="L103" s="4">
        <v>36</v>
      </c>
      <c r="M103" s="4">
        <v>49</v>
      </c>
      <c r="N103" s="66">
        <v>130</v>
      </c>
      <c r="O103" s="66">
        <v>284</v>
      </c>
      <c r="P103" s="66">
        <v>14</v>
      </c>
      <c r="Q103" s="162">
        <v>5</v>
      </c>
      <c r="R103" s="70">
        <v>19</v>
      </c>
    </row>
    <row r="104" spans="1:18" x14ac:dyDescent="0.3">
      <c r="A104" s="69" t="s">
        <v>18</v>
      </c>
      <c r="B104" s="1" t="s">
        <v>113</v>
      </c>
      <c r="C104" s="4">
        <v>9670</v>
      </c>
      <c r="D104" s="4">
        <v>2906</v>
      </c>
      <c r="E104" s="4">
        <v>74</v>
      </c>
      <c r="F104" s="4">
        <v>161</v>
      </c>
      <c r="G104" s="4">
        <v>2739</v>
      </c>
      <c r="H104" s="5">
        <v>24</v>
      </c>
      <c r="I104" s="4">
        <v>2558</v>
      </c>
      <c r="J104" s="4">
        <v>45</v>
      </c>
      <c r="K104" s="4">
        <v>5</v>
      </c>
      <c r="L104" s="4">
        <v>526</v>
      </c>
      <c r="M104" s="4">
        <v>34</v>
      </c>
      <c r="N104" s="66">
        <v>161</v>
      </c>
      <c r="O104" s="66">
        <v>355</v>
      </c>
      <c r="P104" s="66">
        <v>48</v>
      </c>
      <c r="Q104" s="162">
        <v>9</v>
      </c>
      <c r="R104" s="70">
        <v>25</v>
      </c>
    </row>
    <row r="105" spans="1:18" x14ac:dyDescent="0.3">
      <c r="A105" s="69" t="s">
        <v>18</v>
      </c>
      <c r="B105" s="1" t="s">
        <v>114</v>
      </c>
      <c r="C105" s="4">
        <v>6138</v>
      </c>
      <c r="D105" s="4">
        <v>1491</v>
      </c>
      <c r="E105" s="4">
        <v>71</v>
      </c>
      <c r="F105" s="4">
        <v>86</v>
      </c>
      <c r="G105" s="4">
        <v>837</v>
      </c>
      <c r="H105" s="5">
        <v>13</v>
      </c>
      <c r="I105" s="4">
        <v>2216</v>
      </c>
      <c r="J105" s="4">
        <v>36</v>
      </c>
      <c r="K105" s="4">
        <v>2</v>
      </c>
      <c r="L105" s="4">
        <v>787</v>
      </c>
      <c r="M105" s="4">
        <v>53</v>
      </c>
      <c r="N105" s="66">
        <v>98</v>
      </c>
      <c r="O105" s="66">
        <v>358</v>
      </c>
      <c r="P105" s="66">
        <v>68</v>
      </c>
      <c r="Q105" s="162">
        <v>2</v>
      </c>
      <c r="R105" s="70">
        <v>20</v>
      </c>
    </row>
    <row r="106" spans="1:18" x14ac:dyDescent="0.3">
      <c r="A106" s="69" t="s">
        <v>18</v>
      </c>
      <c r="B106" s="1" t="s">
        <v>115</v>
      </c>
      <c r="C106" s="4">
        <v>3855</v>
      </c>
      <c r="D106" s="4">
        <v>1656</v>
      </c>
      <c r="E106" s="4">
        <v>51</v>
      </c>
      <c r="F106" s="4">
        <v>33</v>
      </c>
      <c r="G106" s="4">
        <v>423</v>
      </c>
      <c r="H106" s="5">
        <v>0</v>
      </c>
      <c r="I106" s="4">
        <v>1317</v>
      </c>
      <c r="J106" s="4">
        <v>24</v>
      </c>
      <c r="K106" s="4">
        <v>0</v>
      </c>
      <c r="L106" s="4">
        <v>93</v>
      </c>
      <c r="M106" s="4">
        <v>21</v>
      </c>
      <c r="N106" s="66">
        <v>123</v>
      </c>
      <c r="O106" s="66">
        <v>70</v>
      </c>
      <c r="P106" s="66">
        <v>26</v>
      </c>
      <c r="Q106" s="162">
        <v>3</v>
      </c>
      <c r="R106" s="70">
        <v>15</v>
      </c>
    </row>
    <row r="107" spans="1:18" x14ac:dyDescent="0.3">
      <c r="A107" s="69" t="s">
        <v>18</v>
      </c>
      <c r="B107" s="1" t="s">
        <v>116</v>
      </c>
      <c r="C107" s="4">
        <v>4006</v>
      </c>
      <c r="D107" s="4">
        <v>1200</v>
      </c>
      <c r="E107" s="4">
        <v>18</v>
      </c>
      <c r="F107" s="4">
        <v>36</v>
      </c>
      <c r="G107" s="4">
        <v>1012</v>
      </c>
      <c r="H107" s="5">
        <v>6</v>
      </c>
      <c r="I107" s="4">
        <v>1059</v>
      </c>
      <c r="J107" s="4">
        <v>26</v>
      </c>
      <c r="K107" s="4">
        <v>2</v>
      </c>
      <c r="L107" s="4">
        <v>468</v>
      </c>
      <c r="M107" s="4">
        <v>55</v>
      </c>
      <c r="N107" s="66">
        <v>12</v>
      </c>
      <c r="O107" s="66">
        <v>47</v>
      </c>
      <c r="P107" s="66">
        <v>30</v>
      </c>
      <c r="Q107" s="162">
        <v>4</v>
      </c>
      <c r="R107" s="70">
        <v>31</v>
      </c>
    </row>
    <row r="108" spans="1:18" x14ac:dyDescent="0.3">
      <c r="A108" s="69" t="s">
        <v>18</v>
      </c>
      <c r="B108" s="1" t="s">
        <v>117</v>
      </c>
      <c r="C108" s="4">
        <v>5128</v>
      </c>
      <c r="D108" s="4">
        <v>1902</v>
      </c>
      <c r="E108" s="4">
        <v>20</v>
      </c>
      <c r="F108" s="4">
        <v>62</v>
      </c>
      <c r="G108" s="4">
        <v>1353</v>
      </c>
      <c r="H108" s="5">
        <v>7</v>
      </c>
      <c r="I108" s="4">
        <v>1057</v>
      </c>
      <c r="J108" s="4">
        <v>31</v>
      </c>
      <c r="K108" s="4">
        <v>3</v>
      </c>
      <c r="L108" s="4">
        <v>190</v>
      </c>
      <c r="M108" s="4">
        <v>14</v>
      </c>
      <c r="N108" s="66">
        <v>197</v>
      </c>
      <c r="O108" s="66">
        <v>218</v>
      </c>
      <c r="P108" s="66">
        <v>58</v>
      </c>
      <c r="Q108" s="162">
        <v>5</v>
      </c>
      <c r="R108" s="70">
        <v>11</v>
      </c>
    </row>
    <row r="109" spans="1:18" x14ac:dyDescent="0.3">
      <c r="A109" s="69" t="s">
        <v>18</v>
      </c>
      <c r="B109" s="1" t="s">
        <v>118</v>
      </c>
      <c r="C109" s="4">
        <v>3713</v>
      </c>
      <c r="D109" s="4">
        <v>1240</v>
      </c>
      <c r="E109" s="4">
        <v>22</v>
      </c>
      <c r="F109" s="4">
        <v>27</v>
      </c>
      <c r="G109" s="4">
        <v>943</v>
      </c>
      <c r="H109" s="5">
        <v>25</v>
      </c>
      <c r="I109" s="4">
        <v>1063</v>
      </c>
      <c r="J109" s="4">
        <v>35</v>
      </c>
      <c r="K109" s="4">
        <v>0</v>
      </c>
      <c r="L109" s="4">
        <v>104</v>
      </c>
      <c r="M109" s="4">
        <v>11</v>
      </c>
      <c r="N109" s="66">
        <v>130</v>
      </c>
      <c r="O109" s="66">
        <v>99</v>
      </c>
      <c r="P109" s="66">
        <v>0</v>
      </c>
      <c r="Q109" s="162">
        <v>10</v>
      </c>
      <c r="R109" s="70">
        <v>4</v>
      </c>
    </row>
    <row r="110" spans="1:18" x14ac:dyDescent="0.3">
      <c r="A110" s="69" t="s">
        <v>18</v>
      </c>
      <c r="B110" s="1" t="s">
        <v>119</v>
      </c>
      <c r="C110" s="4">
        <v>5084</v>
      </c>
      <c r="D110" s="4">
        <v>1115</v>
      </c>
      <c r="E110" s="4">
        <v>41</v>
      </c>
      <c r="F110" s="4">
        <v>12</v>
      </c>
      <c r="G110" s="4">
        <v>1587</v>
      </c>
      <c r="H110" s="5">
        <v>25</v>
      </c>
      <c r="I110" s="4">
        <v>1998</v>
      </c>
      <c r="J110" s="4">
        <v>14</v>
      </c>
      <c r="K110" s="4">
        <v>4</v>
      </c>
      <c r="L110" s="4">
        <v>173</v>
      </c>
      <c r="M110" s="4">
        <v>22</v>
      </c>
      <c r="N110" s="66">
        <v>17</v>
      </c>
      <c r="O110" s="66">
        <v>33</v>
      </c>
      <c r="P110" s="66">
        <v>26</v>
      </c>
      <c r="Q110" s="162">
        <v>2</v>
      </c>
      <c r="R110" s="70">
        <v>15</v>
      </c>
    </row>
    <row r="111" spans="1:18" x14ac:dyDescent="0.3">
      <c r="A111" s="69" t="s">
        <v>18</v>
      </c>
      <c r="B111" s="1" t="s">
        <v>120</v>
      </c>
      <c r="C111" s="4">
        <v>1839</v>
      </c>
      <c r="D111" s="4">
        <v>790</v>
      </c>
      <c r="E111" s="4">
        <v>19</v>
      </c>
      <c r="F111" s="4">
        <v>8</v>
      </c>
      <c r="G111" s="4">
        <v>269</v>
      </c>
      <c r="H111" s="5">
        <v>0</v>
      </c>
      <c r="I111" s="4">
        <v>594</v>
      </c>
      <c r="J111" s="4">
        <v>13</v>
      </c>
      <c r="K111" s="4">
        <v>11</v>
      </c>
      <c r="L111" s="4">
        <v>19</v>
      </c>
      <c r="M111" s="4">
        <v>20</v>
      </c>
      <c r="N111" s="66">
        <v>3</v>
      </c>
      <c r="O111" s="66">
        <v>62</v>
      </c>
      <c r="P111" s="66">
        <v>8</v>
      </c>
      <c r="Q111" s="162">
        <v>6</v>
      </c>
      <c r="R111" s="70">
        <v>17</v>
      </c>
    </row>
    <row r="112" spans="1:18" x14ac:dyDescent="0.3">
      <c r="A112" s="69" t="s">
        <v>18</v>
      </c>
      <c r="B112" s="1" t="s">
        <v>121</v>
      </c>
      <c r="C112" s="4">
        <v>1935</v>
      </c>
      <c r="D112" s="4">
        <v>644</v>
      </c>
      <c r="E112" s="4">
        <v>18</v>
      </c>
      <c r="F112" s="4">
        <v>12</v>
      </c>
      <c r="G112" s="4">
        <v>317</v>
      </c>
      <c r="H112" s="5">
        <v>2</v>
      </c>
      <c r="I112" s="4">
        <v>710</v>
      </c>
      <c r="J112" s="4">
        <v>17</v>
      </c>
      <c r="K112" s="4">
        <v>1</v>
      </c>
      <c r="L112" s="4">
        <v>109</v>
      </c>
      <c r="M112" s="4">
        <v>27</v>
      </c>
      <c r="N112" s="66">
        <v>8</v>
      </c>
      <c r="O112" s="66">
        <v>46</v>
      </c>
      <c r="P112" s="66">
        <v>6</v>
      </c>
      <c r="Q112" s="162">
        <v>0</v>
      </c>
      <c r="R112" s="70">
        <v>18</v>
      </c>
    </row>
    <row r="113" spans="1:18" x14ac:dyDescent="0.3">
      <c r="A113" s="69" t="s">
        <v>18</v>
      </c>
      <c r="B113" s="1" t="s">
        <v>122</v>
      </c>
      <c r="C113" s="4">
        <v>431</v>
      </c>
      <c r="D113" s="4">
        <v>139</v>
      </c>
      <c r="E113" s="4">
        <v>4</v>
      </c>
      <c r="F113" s="4">
        <v>0</v>
      </c>
      <c r="G113" s="4">
        <v>94</v>
      </c>
      <c r="H113" s="5">
        <v>0</v>
      </c>
      <c r="I113" s="4">
        <v>154</v>
      </c>
      <c r="J113" s="4">
        <v>2</v>
      </c>
      <c r="K113" s="4">
        <v>0</v>
      </c>
      <c r="L113" s="4">
        <v>8</v>
      </c>
      <c r="M113" s="4">
        <v>5</v>
      </c>
      <c r="N113" s="66">
        <v>1</v>
      </c>
      <c r="O113" s="66">
        <v>19</v>
      </c>
      <c r="P113" s="66">
        <v>0</v>
      </c>
      <c r="Q113" s="162">
        <v>0</v>
      </c>
      <c r="R113" s="70">
        <v>5</v>
      </c>
    </row>
    <row r="114" spans="1:18" x14ac:dyDescent="0.3">
      <c r="A114" s="69" t="s">
        <v>18</v>
      </c>
      <c r="B114" s="1" t="s">
        <v>123</v>
      </c>
      <c r="C114" s="4">
        <v>4969</v>
      </c>
      <c r="D114" s="4">
        <v>1564</v>
      </c>
      <c r="E114" s="4">
        <v>29</v>
      </c>
      <c r="F114" s="4">
        <v>44</v>
      </c>
      <c r="G114" s="4">
        <v>1592</v>
      </c>
      <c r="H114" s="5">
        <v>2</v>
      </c>
      <c r="I114" s="4">
        <v>1403</v>
      </c>
      <c r="J114" s="4">
        <v>6</v>
      </c>
      <c r="K114" s="4">
        <v>3</v>
      </c>
      <c r="L114" s="4">
        <v>154</v>
      </c>
      <c r="M114" s="4">
        <v>19</v>
      </c>
      <c r="N114" s="66">
        <v>30</v>
      </c>
      <c r="O114" s="66">
        <v>63</v>
      </c>
      <c r="P114" s="66">
        <v>45</v>
      </c>
      <c r="Q114" s="162">
        <v>5</v>
      </c>
      <c r="R114" s="70">
        <v>10</v>
      </c>
    </row>
    <row r="115" spans="1:18" x14ac:dyDescent="0.3">
      <c r="A115" s="69" t="s">
        <v>18</v>
      </c>
      <c r="B115" s="1" t="s">
        <v>124</v>
      </c>
      <c r="C115" s="4">
        <v>8118</v>
      </c>
      <c r="D115" s="4">
        <v>1617</v>
      </c>
      <c r="E115" s="4">
        <v>40</v>
      </c>
      <c r="F115" s="4">
        <v>67</v>
      </c>
      <c r="G115" s="4">
        <v>2581</v>
      </c>
      <c r="H115" s="5">
        <v>9</v>
      </c>
      <c r="I115" s="4">
        <v>2831</v>
      </c>
      <c r="J115" s="4">
        <v>71</v>
      </c>
      <c r="K115" s="4">
        <v>48</v>
      </c>
      <c r="L115" s="4">
        <v>256</v>
      </c>
      <c r="M115" s="4">
        <v>60</v>
      </c>
      <c r="N115" s="66">
        <v>84</v>
      </c>
      <c r="O115" s="66">
        <v>352</v>
      </c>
      <c r="P115" s="66">
        <v>76</v>
      </c>
      <c r="Q115" s="162">
        <v>7</v>
      </c>
      <c r="R115" s="70">
        <v>19</v>
      </c>
    </row>
    <row r="116" spans="1:18" x14ac:dyDescent="0.3">
      <c r="A116" s="69" t="s">
        <v>18</v>
      </c>
      <c r="B116" s="1" t="s">
        <v>125</v>
      </c>
      <c r="C116" s="4">
        <v>5428</v>
      </c>
      <c r="D116" s="4">
        <v>794</v>
      </c>
      <c r="E116" s="4">
        <v>29</v>
      </c>
      <c r="F116" s="4">
        <v>28</v>
      </c>
      <c r="G116" s="4">
        <v>2580</v>
      </c>
      <c r="H116" s="5">
        <v>0</v>
      </c>
      <c r="I116" s="4">
        <v>1511</v>
      </c>
      <c r="J116" s="4">
        <v>19</v>
      </c>
      <c r="K116" s="4">
        <v>38</v>
      </c>
      <c r="L116" s="4">
        <v>58</v>
      </c>
      <c r="M116" s="4">
        <v>14</v>
      </c>
      <c r="N116" s="66">
        <v>52</v>
      </c>
      <c r="O116" s="66">
        <v>222</v>
      </c>
      <c r="P116" s="66">
        <v>60</v>
      </c>
      <c r="Q116" s="162">
        <v>5</v>
      </c>
      <c r="R116" s="70">
        <v>18</v>
      </c>
    </row>
    <row r="117" spans="1:18" x14ac:dyDescent="0.3">
      <c r="A117" s="69" t="s">
        <v>18</v>
      </c>
      <c r="B117" s="1" t="s">
        <v>126</v>
      </c>
      <c r="C117" s="4">
        <v>5548</v>
      </c>
      <c r="D117" s="4">
        <v>1733</v>
      </c>
      <c r="E117" s="4">
        <v>28</v>
      </c>
      <c r="F117" s="4">
        <v>49</v>
      </c>
      <c r="G117" s="4">
        <v>1194</v>
      </c>
      <c r="H117" s="5">
        <v>19</v>
      </c>
      <c r="I117" s="4">
        <v>1770</v>
      </c>
      <c r="J117" s="4">
        <v>30</v>
      </c>
      <c r="K117" s="4">
        <v>24</v>
      </c>
      <c r="L117" s="4">
        <v>483</v>
      </c>
      <c r="M117" s="4">
        <v>52</v>
      </c>
      <c r="N117" s="66">
        <v>26</v>
      </c>
      <c r="O117" s="66">
        <v>106</v>
      </c>
      <c r="P117" s="66">
        <v>15</v>
      </c>
      <c r="Q117" s="162">
        <v>4</v>
      </c>
      <c r="R117" s="70">
        <v>15</v>
      </c>
    </row>
    <row r="118" spans="1:18" x14ac:dyDescent="0.3">
      <c r="A118" s="69" t="s">
        <v>18</v>
      </c>
      <c r="B118" s="1" t="s">
        <v>127</v>
      </c>
      <c r="C118" s="4">
        <v>3335</v>
      </c>
      <c r="D118" s="4">
        <v>715</v>
      </c>
      <c r="E118" s="4">
        <v>12</v>
      </c>
      <c r="F118" s="4">
        <v>17</v>
      </c>
      <c r="G118" s="4">
        <v>1196</v>
      </c>
      <c r="H118" s="5">
        <v>0</v>
      </c>
      <c r="I118" s="4">
        <v>1032</v>
      </c>
      <c r="J118" s="4">
        <v>3</v>
      </c>
      <c r="K118" s="4">
        <v>28</v>
      </c>
      <c r="L118" s="4">
        <v>109</v>
      </c>
      <c r="M118" s="4">
        <v>24</v>
      </c>
      <c r="N118" s="66">
        <v>71</v>
      </c>
      <c r="O118" s="66">
        <v>96</v>
      </c>
      <c r="P118" s="66">
        <v>22</v>
      </c>
      <c r="Q118" s="162">
        <v>2</v>
      </c>
      <c r="R118" s="70">
        <v>8</v>
      </c>
    </row>
    <row r="119" spans="1:18" x14ac:dyDescent="0.3">
      <c r="A119" s="69" t="s">
        <v>18</v>
      </c>
      <c r="B119" s="1" t="s">
        <v>128</v>
      </c>
      <c r="C119" s="4">
        <v>7276</v>
      </c>
      <c r="D119" s="4">
        <v>1949</v>
      </c>
      <c r="E119" s="4">
        <v>70</v>
      </c>
      <c r="F119" s="4">
        <v>30</v>
      </c>
      <c r="G119" s="4">
        <v>2611</v>
      </c>
      <c r="H119" s="5">
        <v>29</v>
      </c>
      <c r="I119" s="4">
        <v>1997</v>
      </c>
      <c r="J119" s="4">
        <v>42</v>
      </c>
      <c r="K119" s="4">
        <v>3</v>
      </c>
      <c r="L119" s="4">
        <v>72</v>
      </c>
      <c r="M119" s="4">
        <v>54</v>
      </c>
      <c r="N119" s="66">
        <v>84</v>
      </c>
      <c r="O119" s="66">
        <v>237</v>
      </c>
      <c r="P119" s="66">
        <v>64</v>
      </c>
      <c r="Q119" s="162">
        <v>11</v>
      </c>
      <c r="R119" s="70">
        <v>23</v>
      </c>
    </row>
    <row r="120" spans="1:18" x14ac:dyDescent="0.3">
      <c r="A120" s="69" t="s">
        <v>18</v>
      </c>
      <c r="B120" s="1" t="s">
        <v>129</v>
      </c>
      <c r="C120" s="4">
        <v>4833</v>
      </c>
      <c r="D120" s="4">
        <v>1629</v>
      </c>
      <c r="E120" s="4">
        <v>22</v>
      </c>
      <c r="F120" s="4">
        <v>67</v>
      </c>
      <c r="G120" s="4">
        <v>1041</v>
      </c>
      <c r="H120" s="5">
        <v>6</v>
      </c>
      <c r="I120" s="4">
        <v>1402</v>
      </c>
      <c r="J120" s="4">
        <v>40</v>
      </c>
      <c r="K120" s="4">
        <v>2</v>
      </c>
      <c r="L120" s="4">
        <v>394</v>
      </c>
      <c r="M120" s="4">
        <v>33</v>
      </c>
      <c r="N120" s="66">
        <v>14</v>
      </c>
      <c r="O120" s="66">
        <v>136</v>
      </c>
      <c r="P120" s="66">
        <v>20</v>
      </c>
      <c r="Q120" s="162">
        <v>3</v>
      </c>
      <c r="R120" s="70">
        <v>24</v>
      </c>
    </row>
    <row r="121" spans="1:18" x14ac:dyDescent="0.3">
      <c r="A121" s="69" t="s">
        <v>18</v>
      </c>
      <c r="B121" s="1" t="s">
        <v>130</v>
      </c>
      <c r="C121" s="4">
        <v>10059</v>
      </c>
      <c r="D121" s="4">
        <v>2680</v>
      </c>
      <c r="E121" s="4">
        <v>64</v>
      </c>
      <c r="F121" s="4">
        <v>72</v>
      </c>
      <c r="G121" s="4">
        <v>2842</v>
      </c>
      <c r="H121" s="5">
        <v>13</v>
      </c>
      <c r="I121" s="4">
        <v>3383</v>
      </c>
      <c r="J121" s="4">
        <v>48</v>
      </c>
      <c r="K121" s="4">
        <v>50</v>
      </c>
      <c r="L121" s="4">
        <v>448</v>
      </c>
      <c r="M121" s="4">
        <v>48</v>
      </c>
      <c r="N121" s="66">
        <v>38</v>
      </c>
      <c r="O121" s="66">
        <v>281</v>
      </c>
      <c r="P121" s="66">
        <v>60</v>
      </c>
      <c r="Q121" s="162">
        <v>10</v>
      </c>
      <c r="R121" s="70">
        <v>22</v>
      </c>
    </row>
    <row r="122" spans="1:18" x14ac:dyDescent="0.3">
      <c r="A122" s="69" t="s">
        <v>18</v>
      </c>
      <c r="B122" s="1" t="s">
        <v>131</v>
      </c>
      <c r="C122" s="4">
        <v>16306</v>
      </c>
      <c r="D122" s="4">
        <v>6367</v>
      </c>
      <c r="E122" s="4">
        <v>70</v>
      </c>
      <c r="F122" s="4">
        <v>186</v>
      </c>
      <c r="G122" s="4">
        <v>3814</v>
      </c>
      <c r="H122" s="5">
        <v>47</v>
      </c>
      <c r="I122" s="4">
        <v>4276</v>
      </c>
      <c r="J122" s="4">
        <v>50</v>
      </c>
      <c r="K122" s="4">
        <v>6</v>
      </c>
      <c r="L122" s="4">
        <v>869</v>
      </c>
      <c r="M122" s="4">
        <v>80</v>
      </c>
      <c r="N122" s="66">
        <v>66</v>
      </c>
      <c r="O122" s="66">
        <v>354</v>
      </c>
      <c r="P122" s="66">
        <v>72</v>
      </c>
      <c r="Q122" s="162">
        <v>14</v>
      </c>
      <c r="R122" s="70">
        <v>35</v>
      </c>
    </row>
    <row r="123" spans="1:18" x14ac:dyDescent="0.3">
      <c r="A123" s="69" t="s">
        <v>18</v>
      </c>
      <c r="B123" s="1" t="s">
        <v>132</v>
      </c>
      <c r="C123" s="4">
        <v>2280</v>
      </c>
      <c r="D123" s="4">
        <v>911</v>
      </c>
      <c r="E123" s="4">
        <v>15</v>
      </c>
      <c r="F123" s="4">
        <v>18</v>
      </c>
      <c r="G123" s="4">
        <v>331</v>
      </c>
      <c r="H123" s="5">
        <v>0</v>
      </c>
      <c r="I123" s="4">
        <v>797</v>
      </c>
      <c r="J123" s="4">
        <v>18</v>
      </c>
      <c r="K123" s="4">
        <v>1</v>
      </c>
      <c r="L123" s="4">
        <v>125</v>
      </c>
      <c r="M123" s="4">
        <v>12</v>
      </c>
      <c r="N123" s="66">
        <v>10</v>
      </c>
      <c r="O123" s="66">
        <v>11</v>
      </c>
      <c r="P123" s="66">
        <v>18</v>
      </c>
      <c r="Q123" s="162">
        <v>6</v>
      </c>
      <c r="R123" s="70">
        <v>7</v>
      </c>
    </row>
    <row r="124" spans="1:18" x14ac:dyDescent="0.3">
      <c r="A124" s="69" t="s">
        <v>18</v>
      </c>
      <c r="B124" s="1" t="s">
        <v>133</v>
      </c>
      <c r="C124" s="4">
        <v>6019</v>
      </c>
      <c r="D124" s="4">
        <v>1445</v>
      </c>
      <c r="E124" s="4">
        <v>17</v>
      </c>
      <c r="F124" s="4">
        <v>47</v>
      </c>
      <c r="G124" s="4">
        <v>2001</v>
      </c>
      <c r="H124" s="5">
        <v>6</v>
      </c>
      <c r="I124" s="4">
        <v>1648</v>
      </c>
      <c r="J124" s="4">
        <v>26</v>
      </c>
      <c r="K124" s="4">
        <v>2</v>
      </c>
      <c r="L124" s="4">
        <v>158</v>
      </c>
      <c r="M124" s="4">
        <v>24</v>
      </c>
      <c r="N124" s="66">
        <v>96</v>
      </c>
      <c r="O124" s="66">
        <v>474</v>
      </c>
      <c r="P124" s="66">
        <v>60</v>
      </c>
      <c r="Q124" s="162">
        <v>2</v>
      </c>
      <c r="R124" s="70">
        <v>13</v>
      </c>
    </row>
    <row r="125" spans="1:18" x14ac:dyDescent="0.3">
      <c r="A125" s="69" t="s">
        <v>18</v>
      </c>
      <c r="B125" s="1" t="s">
        <v>378</v>
      </c>
      <c r="C125" s="4">
        <v>8145</v>
      </c>
      <c r="D125" s="4">
        <v>1340</v>
      </c>
      <c r="E125" s="4">
        <v>37</v>
      </c>
      <c r="F125" s="4">
        <v>41</v>
      </c>
      <c r="G125" s="4">
        <v>3476</v>
      </c>
      <c r="H125" s="5">
        <v>24</v>
      </c>
      <c r="I125" s="4">
        <v>2335</v>
      </c>
      <c r="J125" s="4">
        <v>29</v>
      </c>
      <c r="K125" s="4">
        <v>16</v>
      </c>
      <c r="L125" s="4">
        <v>287</v>
      </c>
      <c r="M125" s="4">
        <v>19</v>
      </c>
      <c r="N125" s="66">
        <v>26</v>
      </c>
      <c r="O125" s="66">
        <v>427</v>
      </c>
      <c r="P125" s="66">
        <v>57</v>
      </c>
      <c r="Q125" s="162">
        <v>1</v>
      </c>
      <c r="R125" s="70">
        <v>30</v>
      </c>
    </row>
    <row r="126" spans="1:18" x14ac:dyDescent="0.3">
      <c r="A126" s="69" t="s">
        <v>18</v>
      </c>
      <c r="B126" s="1" t="s">
        <v>379</v>
      </c>
      <c r="C126" s="4">
        <v>5354</v>
      </c>
      <c r="D126" s="4">
        <v>1372</v>
      </c>
      <c r="E126" s="4">
        <v>41</v>
      </c>
      <c r="F126" s="4">
        <v>41</v>
      </c>
      <c r="G126" s="4">
        <v>1305</v>
      </c>
      <c r="H126" s="5">
        <v>0</v>
      </c>
      <c r="I126" s="4">
        <v>1697</v>
      </c>
      <c r="J126" s="4">
        <v>41</v>
      </c>
      <c r="K126" s="4">
        <v>13</v>
      </c>
      <c r="L126" s="4">
        <v>696</v>
      </c>
      <c r="M126" s="4">
        <v>32</v>
      </c>
      <c r="N126" s="66">
        <v>44</v>
      </c>
      <c r="O126" s="66">
        <v>28</v>
      </c>
      <c r="P126" s="66">
        <v>25</v>
      </c>
      <c r="Q126" s="162">
        <v>6</v>
      </c>
      <c r="R126" s="70">
        <v>13</v>
      </c>
    </row>
    <row r="127" spans="1:18" x14ac:dyDescent="0.3">
      <c r="A127" s="69" t="s">
        <v>18</v>
      </c>
      <c r="B127" s="1" t="s">
        <v>380</v>
      </c>
      <c r="C127" s="4">
        <v>3283</v>
      </c>
      <c r="D127" s="4">
        <v>885</v>
      </c>
      <c r="E127" s="4">
        <v>15</v>
      </c>
      <c r="F127" s="4">
        <v>62</v>
      </c>
      <c r="G127" s="4">
        <v>1044</v>
      </c>
      <c r="H127" s="5">
        <v>1</v>
      </c>
      <c r="I127" s="4">
        <v>1078</v>
      </c>
      <c r="J127" s="4">
        <v>8</v>
      </c>
      <c r="K127" s="4">
        <v>0</v>
      </c>
      <c r="L127" s="4">
        <v>94</v>
      </c>
      <c r="M127" s="4">
        <v>13</v>
      </c>
      <c r="N127" s="66">
        <v>9</v>
      </c>
      <c r="O127" s="66">
        <v>44</v>
      </c>
      <c r="P127" s="66">
        <v>22</v>
      </c>
      <c r="Q127" s="162">
        <v>0</v>
      </c>
      <c r="R127" s="70">
        <v>8</v>
      </c>
    </row>
    <row r="128" spans="1:18" x14ac:dyDescent="0.3">
      <c r="A128" s="69" t="s">
        <v>18</v>
      </c>
      <c r="B128" s="1" t="s">
        <v>381</v>
      </c>
      <c r="C128" s="4">
        <v>2789</v>
      </c>
      <c r="D128" s="4">
        <v>569</v>
      </c>
      <c r="E128" s="4">
        <v>8</v>
      </c>
      <c r="F128" s="4">
        <v>34</v>
      </c>
      <c r="G128" s="4">
        <v>977</v>
      </c>
      <c r="H128" s="5">
        <v>48</v>
      </c>
      <c r="I128" s="4">
        <v>877</v>
      </c>
      <c r="J128" s="4">
        <v>21</v>
      </c>
      <c r="K128" s="4">
        <v>0</v>
      </c>
      <c r="L128" s="4">
        <v>164</v>
      </c>
      <c r="M128" s="4">
        <v>18</v>
      </c>
      <c r="N128" s="66">
        <v>6</v>
      </c>
      <c r="O128" s="66">
        <v>27</v>
      </c>
      <c r="P128" s="66">
        <v>28</v>
      </c>
      <c r="Q128" s="162">
        <v>2</v>
      </c>
      <c r="R128" s="70">
        <v>10</v>
      </c>
    </row>
    <row r="129" spans="1:18" x14ac:dyDescent="0.3">
      <c r="A129" s="69" t="s">
        <v>19</v>
      </c>
      <c r="B129" s="1" t="s">
        <v>134</v>
      </c>
      <c r="C129" s="4">
        <v>3860</v>
      </c>
      <c r="D129" s="4">
        <v>1643</v>
      </c>
      <c r="E129" s="4">
        <v>40</v>
      </c>
      <c r="F129" s="4">
        <v>43</v>
      </c>
      <c r="G129" s="4">
        <v>564</v>
      </c>
      <c r="H129" s="5">
        <v>0</v>
      </c>
      <c r="I129" s="4">
        <v>1220</v>
      </c>
      <c r="J129" s="4">
        <v>36</v>
      </c>
      <c r="K129" s="4">
        <v>32</v>
      </c>
      <c r="L129" s="4">
        <v>86</v>
      </c>
      <c r="M129" s="4">
        <v>26</v>
      </c>
      <c r="N129" s="66">
        <v>32</v>
      </c>
      <c r="O129" s="66">
        <v>70</v>
      </c>
      <c r="P129" s="66">
        <v>36</v>
      </c>
      <c r="Q129" s="162">
        <v>8</v>
      </c>
      <c r="R129" s="70">
        <v>24</v>
      </c>
    </row>
    <row r="130" spans="1:18" x14ac:dyDescent="0.3">
      <c r="A130" s="69" t="s">
        <v>19</v>
      </c>
      <c r="B130" s="1" t="s">
        <v>135</v>
      </c>
      <c r="C130" s="4">
        <v>445</v>
      </c>
      <c r="D130" s="4">
        <v>131</v>
      </c>
      <c r="E130" s="4">
        <v>3</v>
      </c>
      <c r="F130" s="4">
        <v>11</v>
      </c>
      <c r="G130" s="4">
        <v>83</v>
      </c>
      <c r="H130" s="5">
        <v>0</v>
      </c>
      <c r="I130" s="4">
        <v>163</v>
      </c>
      <c r="J130" s="4">
        <v>19</v>
      </c>
      <c r="K130" s="4">
        <v>1</v>
      </c>
      <c r="L130" s="4">
        <v>9</v>
      </c>
      <c r="M130" s="4">
        <v>7</v>
      </c>
      <c r="N130" s="66">
        <v>5</v>
      </c>
      <c r="O130" s="66">
        <v>2</v>
      </c>
      <c r="P130" s="66">
        <v>1</v>
      </c>
      <c r="Q130" s="162">
        <v>1</v>
      </c>
      <c r="R130" s="70">
        <v>9</v>
      </c>
    </row>
    <row r="131" spans="1:18" x14ac:dyDescent="0.3">
      <c r="A131" s="69" t="s">
        <v>19</v>
      </c>
      <c r="B131" s="1" t="s">
        <v>136</v>
      </c>
      <c r="C131" s="4">
        <v>1346</v>
      </c>
      <c r="D131" s="4">
        <v>484</v>
      </c>
      <c r="E131" s="4">
        <v>19</v>
      </c>
      <c r="F131" s="4">
        <v>35</v>
      </c>
      <c r="G131" s="4">
        <v>352</v>
      </c>
      <c r="H131" s="5">
        <v>1</v>
      </c>
      <c r="I131" s="4">
        <v>353</v>
      </c>
      <c r="J131" s="4">
        <v>15</v>
      </c>
      <c r="K131" s="4">
        <v>0</v>
      </c>
      <c r="L131" s="4">
        <v>38</v>
      </c>
      <c r="M131" s="4">
        <v>11</v>
      </c>
      <c r="N131" s="66">
        <v>7</v>
      </c>
      <c r="O131" s="66">
        <v>10</v>
      </c>
      <c r="P131" s="66">
        <v>14</v>
      </c>
      <c r="Q131" s="162">
        <v>1</v>
      </c>
      <c r="R131" s="70">
        <v>6</v>
      </c>
    </row>
    <row r="132" spans="1:18" x14ac:dyDescent="0.3">
      <c r="A132" s="69" t="s">
        <v>19</v>
      </c>
      <c r="B132" s="1" t="s">
        <v>137</v>
      </c>
      <c r="C132" s="4">
        <v>955</v>
      </c>
      <c r="D132" s="4">
        <v>330</v>
      </c>
      <c r="E132" s="4">
        <v>8</v>
      </c>
      <c r="F132" s="4">
        <v>26</v>
      </c>
      <c r="G132" s="4">
        <v>124</v>
      </c>
      <c r="H132" s="5">
        <v>0</v>
      </c>
      <c r="I132" s="4">
        <v>388</v>
      </c>
      <c r="J132" s="4">
        <v>17</v>
      </c>
      <c r="K132" s="4">
        <v>1</v>
      </c>
      <c r="L132" s="4">
        <v>12</v>
      </c>
      <c r="M132" s="4">
        <v>11</v>
      </c>
      <c r="N132" s="66">
        <v>2</v>
      </c>
      <c r="O132" s="66">
        <v>8</v>
      </c>
      <c r="P132" s="66">
        <v>12</v>
      </c>
      <c r="Q132" s="162">
        <v>1</v>
      </c>
      <c r="R132" s="70">
        <v>15</v>
      </c>
    </row>
    <row r="133" spans="1:18" x14ac:dyDescent="0.3">
      <c r="A133" s="69" t="s">
        <v>19</v>
      </c>
      <c r="B133" s="1" t="s">
        <v>138</v>
      </c>
      <c r="C133" s="4">
        <v>1788</v>
      </c>
      <c r="D133" s="4">
        <v>679</v>
      </c>
      <c r="E133" s="4">
        <v>17</v>
      </c>
      <c r="F133" s="4">
        <v>11</v>
      </c>
      <c r="G133" s="4">
        <v>334</v>
      </c>
      <c r="H133" s="5">
        <v>0</v>
      </c>
      <c r="I133" s="4">
        <v>607</v>
      </c>
      <c r="J133" s="4">
        <v>39</v>
      </c>
      <c r="K133" s="4">
        <v>0</v>
      </c>
      <c r="L133" s="4">
        <v>14</v>
      </c>
      <c r="M133" s="4">
        <v>14</v>
      </c>
      <c r="N133" s="66">
        <v>15</v>
      </c>
      <c r="O133" s="66">
        <v>43</v>
      </c>
      <c r="P133" s="66">
        <v>12</v>
      </c>
      <c r="Q133" s="162">
        <v>0</v>
      </c>
      <c r="R133" s="70">
        <v>3</v>
      </c>
    </row>
    <row r="134" spans="1:18" x14ac:dyDescent="0.3">
      <c r="A134" s="69" t="s">
        <v>19</v>
      </c>
      <c r="B134" s="1" t="s">
        <v>139</v>
      </c>
      <c r="C134" s="4">
        <v>190</v>
      </c>
      <c r="D134" s="4">
        <v>39</v>
      </c>
      <c r="E134" s="4">
        <v>3</v>
      </c>
      <c r="F134" s="4">
        <v>0</v>
      </c>
      <c r="G134" s="4">
        <v>39</v>
      </c>
      <c r="H134" s="5">
        <v>0</v>
      </c>
      <c r="I134" s="4">
        <v>97</v>
      </c>
      <c r="J134" s="4">
        <v>2</v>
      </c>
      <c r="K134" s="4">
        <v>0</v>
      </c>
      <c r="L134" s="4">
        <v>1</v>
      </c>
      <c r="M134" s="4">
        <v>0</v>
      </c>
      <c r="N134" s="66">
        <v>0</v>
      </c>
      <c r="O134" s="66">
        <v>0</v>
      </c>
      <c r="P134" s="66">
        <v>0</v>
      </c>
      <c r="Q134" s="162">
        <v>3</v>
      </c>
      <c r="R134" s="70">
        <v>6</v>
      </c>
    </row>
    <row r="135" spans="1:18" x14ac:dyDescent="0.3">
      <c r="A135" s="69" t="s">
        <v>19</v>
      </c>
      <c r="B135" s="1" t="s">
        <v>140</v>
      </c>
      <c r="C135" s="4">
        <v>617</v>
      </c>
      <c r="D135" s="4">
        <v>250</v>
      </c>
      <c r="E135" s="4">
        <v>2</v>
      </c>
      <c r="F135" s="4">
        <v>14</v>
      </c>
      <c r="G135" s="4">
        <v>72</v>
      </c>
      <c r="H135" s="5">
        <v>1</v>
      </c>
      <c r="I135" s="4">
        <v>225</v>
      </c>
      <c r="J135" s="4">
        <v>21</v>
      </c>
      <c r="K135" s="4">
        <v>1</v>
      </c>
      <c r="L135" s="4">
        <v>8</v>
      </c>
      <c r="M135" s="4">
        <v>13</v>
      </c>
      <c r="N135" s="66">
        <v>0</v>
      </c>
      <c r="O135" s="66">
        <v>4</v>
      </c>
      <c r="P135" s="66">
        <v>0</v>
      </c>
      <c r="Q135" s="162">
        <v>0</v>
      </c>
      <c r="R135" s="70">
        <v>6</v>
      </c>
    </row>
    <row r="136" spans="1:18" x14ac:dyDescent="0.3">
      <c r="A136" s="69" t="s">
        <v>19</v>
      </c>
      <c r="B136" s="1" t="s">
        <v>141</v>
      </c>
      <c r="C136" s="4">
        <v>341</v>
      </c>
      <c r="D136" s="4">
        <v>106</v>
      </c>
      <c r="E136" s="4">
        <v>8</v>
      </c>
      <c r="F136" s="4">
        <v>12</v>
      </c>
      <c r="G136" s="4">
        <v>46</v>
      </c>
      <c r="H136" s="5">
        <v>0</v>
      </c>
      <c r="I136" s="4">
        <v>133</v>
      </c>
      <c r="J136" s="4">
        <v>4</v>
      </c>
      <c r="K136" s="4">
        <v>0</v>
      </c>
      <c r="L136" s="4">
        <v>9</v>
      </c>
      <c r="M136" s="4">
        <v>5</v>
      </c>
      <c r="N136" s="66">
        <v>2</v>
      </c>
      <c r="O136" s="66">
        <v>2</v>
      </c>
      <c r="P136" s="66">
        <v>4</v>
      </c>
      <c r="Q136" s="162">
        <v>1</v>
      </c>
      <c r="R136" s="70">
        <v>9</v>
      </c>
    </row>
    <row r="137" spans="1:18" x14ac:dyDescent="0.3">
      <c r="A137" s="69" t="s">
        <v>19</v>
      </c>
      <c r="B137" s="1" t="s">
        <v>142</v>
      </c>
      <c r="C137" s="4">
        <v>6558</v>
      </c>
      <c r="D137" s="4">
        <v>2213</v>
      </c>
      <c r="E137" s="4">
        <v>59</v>
      </c>
      <c r="F137" s="4">
        <v>40</v>
      </c>
      <c r="G137" s="4">
        <v>1657</v>
      </c>
      <c r="H137" s="5">
        <v>15</v>
      </c>
      <c r="I137" s="4">
        <v>2084</v>
      </c>
      <c r="J137" s="4">
        <v>54</v>
      </c>
      <c r="K137" s="4">
        <v>1</v>
      </c>
      <c r="L137" s="4">
        <v>153</v>
      </c>
      <c r="M137" s="4">
        <v>41</v>
      </c>
      <c r="N137" s="66">
        <v>37</v>
      </c>
      <c r="O137" s="66">
        <v>116</v>
      </c>
      <c r="P137" s="66">
        <v>46</v>
      </c>
      <c r="Q137" s="162">
        <v>5</v>
      </c>
      <c r="R137" s="70">
        <v>37</v>
      </c>
    </row>
    <row r="138" spans="1:18" x14ac:dyDescent="0.3">
      <c r="A138" s="69" t="s">
        <v>19</v>
      </c>
      <c r="B138" s="1" t="s">
        <v>143</v>
      </c>
      <c r="C138" s="4">
        <v>306</v>
      </c>
      <c r="D138" s="4">
        <v>79</v>
      </c>
      <c r="E138" s="4">
        <v>3</v>
      </c>
      <c r="F138" s="4">
        <v>2</v>
      </c>
      <c r="G138" s="4">
        <v>46</v>
      </c>
      <c r="H138" s="5">
        <v>0</v>
      </c>
      <c r="I138" s="4">
        <v>153</v>
      </c>
      <c r="J138" s="4">
        <v>0</v>
      </c>
      <c r="K138" s="4">
        <v>0</v>
      </c>
      <c r="L138" s="4">
        <v>6</v>
      </c>
      <c r="M138" s="4">
        <v>5</v>
      </c>
      <c r="N138" s="66">
        <v>2</v>
      </c>
      <c r="O138" s="66">
        <v>4</v>
      </c>
      <c r="P138" s="66">
        <v>0</v>
      </c>
      <c r="Q138" s="162">
        <v>1</v>
      </c>
      <c r="R138" s="70">
        <v>5</v>
      </c>
    </row>
    <row r="139" spans="1:18" x14ac:dyDescent="0.3">
      <c r="A139" s="69" t="s">
        <v>19</v>
      </c>
      <c r="B139" s="1" t="s">
        <v>144</v>
      </c>
      <c r="C139" s="4">
        <v>635</v>
      </c>
      <c r="D139" s="4">
        <v>141</v>
      </c>
      <c r="E139" s="4">
        <v>3</v>
      </c>
      <c r="F139" s="4">
        <v>15</v>
      </c>
      <c r="G139" s="4">
        <v>76</v>
      </c>
      <c r="H139" s="5">
        <v>0</v>
      </c>
      <c r="I139" s="4">
        <v>304</v>
      </c>
      <c r="J139" s="4">
        <v>8</v>
      </c>
      <c r="K139" s="4">
        <v>1</v>
      </c>
      <c r="L139" s="4">
        <v>16</v>
      </c>
      <c r="M139" s="4">
        <v>6</v>
      </c>
      <c r="N139" s="66">
        <v>1</v>
      </c>
      <c r="O139" s="66">
        <v>54</v>
      </c>
      <c r="P139" s="66">
        <v>0</v>
      </c>
      <c r="Q139" s="162">
        <v>0</v>
      </c>
      <c r="R139" s="70">
        <v>10</v>
      </c>
    </row>
    <row r="140" spans="1:18" x14ac:dyDescent="0.3">
      <c r="A140" s="69" t="s">
        <v>19</v>
      </c>
      <c r="B140" s="1" t="s">
        <v>145</v>
      </c>
      <c r="C140" s="4">
        <v>350</v>
      </c>
      <c r="D140" s="4">
        <v>110</v>
      </c>
      <c r="E140" s="4">
        <v>6</v>
      </c>
      <c r="F140" s="4">
        <v>1</v>
      </c>
      <c r="G140" s="4">
        <v>49</v>
      </c>
      <c r="H140" s="5">
        <v>0</v>
      </c>
      <c r="I140" s="4">
        <v>156</v>
      </c>
      <c r="J140" s="4">
        <v>1</v>
      </c>
      <c r="K140" s="4">
        <v>1</v>
      </c>
      <c r="L140" s="4">
        <v>6</v>
      </c>
      <c r="M140" s="4">
        <v>7</v>
      </c>
      <c r="N140" s="66">
        <v>3</v>
      </c>
      <c r="O140" s="66">
        <v>0</v>
      </c>
      <c r="P140" s="66">
        <v>0</v>
      </c>
      <c r="Q140" s="162">
        <v>2</v>
      </c>
      <c r="R140" s="70">
        <v>8</v>
      </c>
    </row>
    <row r="141" spans="1:18" x14ac:dyDescent="0.3">
      <c r="A141" s="69" t="s">
        <v>19</v>
      </c>
      <c r="B141" s="1" t="s">
        <v>146</v>
      </c>
      <c r="C141" s="4">
        <v>4987</v>
      </c>
      <c r="D141" s="4">
        <v>1769</v>
      </c>
      <c r="E141" s="4">
        <v>42</v>
      </c>
      <c r="F141" s="4">
        <v>45</v>
      </c>
      <c r="G141" s="4">
        <v>917</v>
      </c>
      <c r="H141" s="5">
        <v>20</v>
      </c>
      <c r="I141" s="4">
        <v>1844</v>
      </c>
      <c r="J141" s="4">
        <v>45</v>
      </c>
      <c r="K141" s="4">
        <v>1</v>
      </c>
      <c r="L141" s="4">
        <v>81</v>
      </c>
      <c r="M141" s="4">
        <v>38</v>
      </c>
      <c r="N141" s="66">
        <v>28</v>
      </c>
      <c r="O141" s="66">
        <v>85</v>
      </c>
      <c r="P141" s="66">
        <v>40</v>
      </c>
      <c r="Q141" s="162">
        <v>12</v>
      </c>
      <c r="R141" s="70">
        <v>20</v>
      </c>
    </row>
    <row r="142" spans="1:18" x14ac:dyDescent="0.3">
      <c r="A142" s="69" t="s">
        <v>19</v>
      </c>
      <c r="B142" s="1" t="s">
        <v>147</v>
      </c>
      <c r="C142" s="4">
        <v>475</v>
      </c>
      <c r="D142" s="4">
        <v>146</v>
      </c>
      <c r="E142" s="4">
        <v>9</v>
      </c>
      <c r="F142" s="4">
        <v>1</v>
      </c>
      <c r="G142" s="4">
        <v>76</v>
      </c>
      <c r="H142" s="5">
        <v>0</v>
      </c>
      <c r="I142" s="4">
        <v>213</v>
      </c>
      <c r="J142" s="4">
        <v>1</v>
      </c>
      <c r="K142" s="4">
        <v>0</v>
      </c>
      <c r="L142" s="4">
        <v>9</v>
      </c>
      <c r="M142" s="4">
        <v>9</v>
      </c>
      <c r="N142" s="66">
        <v>0</v>
      </c>
      <c r="O142" s="66">
        <v>3</v>
      </c>
      <c r="P142" s="66">
        <v>0</v>
      </c>
      <c r="Q142" s="162">
        <v>1</v>
      </c>
      <c r="R142" s="70">
        <v>7</v>
      </c>
    </row>
    <row r="143" spans="1:18" x14ac:dyDescent="0.3">
      <c r="A143" s="69" t="s">
        <v>19</v>
      </c>
      <c r="B143" s="1" t="s">
        <v>148</v>
      </c>
      <c r="C143" s="4">
        <v>915</v>
      </c>
      <c r="D143" s="4">
        <v>391</v>
      </c>
      <c r="E143" s="4">
        <v>3</v>
      </c>
      <c r="F143" s="4">
        <v>11</v>
      </c>
      <c r="G143" s="4">
        <v>68</v>
      </c>
      <c r="H143" s="5">
        <v>0</v>
      </c>
      <c r="I143" s="4">
        <v>348</v>
      </c>
      <c r="J143" s="4">
        <v>10</v>
      </c>
      <c r="K143" s="4">
        <v>0</v>
      </c>
      <c r="L143" s="4">
        <v>21</v>
      </c>
      <c r="M143" s="4">
        <v>15</v>
      </c>
      <c r="N143" s="66">
        <v>7</v>
      </c>
      <c r="O143" s="66">
        <v>23</v>
      </c>
      <c r="P143" s="66">
        <v>0</v>
      </c>
      <c r="Q143" s="162">
        <v>2</v>
      </c>
      <c r="R143" s="70">
        <v>16</v>
      </c>
    </row>
    <row r="144" spans="1:18" x14ac:dyDescent="0.3">
      <c r="A144" s="69" t="s">
        <v>19</v>
      </c>
      <c r="B144" s="1" t="s">
        <v>149</v>
      </c>
      <c r="C144" s="4">
        <v>852</v>
      </c>
      <c r="D144" s="4">
        <v>319</v>
      </c>
      <c r="E144" s="4">
        <v>12</v>
      </c>
      <c r="F144" s="4">
        <v>10</v>
      </c>
      <c r="G144" s="4">
        <v>99</v>
      </c>
      <c r="H144" s="5">
        <v>0</v>
      </c>
      <c r="I144" s="4">
        <v>330</v>
      </c>
      <c r="J144" s="4">
        <v>10</v>
      </c>
      <c r="K144" s="4">
        <v>0</v>
      </c>
      <c r="L144" s="4">
        <v>24</v>
      </c>
      <c r="M144" s="4">
        <v>10</v>
      </c>
      <c r="N144" s="66">
        <v>2</v>
      </c>
      <c r="O144" s="66">
        <v>24</v>
      </c>
      <c r="P144" s="66">
        <v>0</v>
      </c>
      <c r="Q144" s="162">
        <v>5</v>
      </c>
      <c r="R144" s="70">
        <v>7</v>
      </c>
    </row>
    <row r="145" spans="1:18" x14ac:dyDescent="0.3">
      <c r="A145" s="69" t="s">
        <v>19</v>
      </c>
      <c r="B145" s="1" t="s">
        <v>150</v>
      </c>
      <c r="C145" s="4">
        <v>151</v>
      </c>
      <c r="D145" s="4">
        <v>37</v>
      </c>
      <c r="E145" s="4">
        <v>3</v>
      </c>
      <c r="F145" s="4">
        <v>0</v>
      </c>
      <c r="G145" s="4">
        <v>23</v>
      </c>
      <c r="H145" s="5">
        <v>0</v>
      </c>
      <c r="I145" s="4">
        <v>70</v>
      </c>
      <c r="J145" s="4">
        <v>2</v>
      </c>
      <c r="K145" s="4">
        <v>0</v>
      </c>
      <c r="L145" s="4">
        <v>6</v>
      </c>
      <c r="M145" s="4">
        <v>2</v>
      </c>
      <c r="N145" s="66">
        <v>0</v>
      </c>
      <c r="O145" s="66">
        <v>0</v>
      </c>
      <c r="P145" s="66">
        <v>0</v>
      </c>
      <c r="Q145" s="162">
        <v>4</v>
      </c>
      <c r="R145" s="70">
        <v>4</v>
      </c>
    </row>
    <row r="146" spans="1:18" x14ac:dyDescent="0.3">
      <c r="A146" s="69" t="s">
        <v>19</v>
      </c>
      <c r="B146" s="1" t="s">
        <v>151</v>
      </c>
      <c r="C146" s="4">
        <v>525</v>
      </c>
      <c r="D146" s="4">
        <v>185</v>
      </c>
      <c r="E146" s="4">
        <v>6</v>
      </c>
      <c r="F146" s="4">
        <v>2</v>
      </c>
      <c r="G146" s="4">
        <v>65</v>
      </c>
      <c r="H146" s="5">
        <v>0</v>
      </c>
      <c r="I146" s="4">
        <v>172</v>
      </c>
      <c r="J146" s="4">
        <v>5</v>
      </c>
      <c r="K146" s="4">
        <v>1</v>
      </c>
      <c r="L146" s="4">
        <v>29</v>
      </c>
      <c r="M146" s="4">
        <v>12</v>
      </c>
      <c r="N146" s="66">
        <v>0</v>
      </c>
      <c r="O146" s="66">
        <v>22</v>
      </c>
      <c r="P146" s="66">
        <v>0</v>
      </c>
      <c r="Q146" s="162">
        <v>2</v>
      </c>
      <c r="R146" s="70">
        <v>24</v>
      </c>
    </row>
    <row r="147" spans="1:18" x14ac:dyDescent="0.3">
      <c r="A147" s="69" t="s">
        <v>20</v>
      </c>
      <c r="B147" s="1" t="s">
        <v>152</v>
      </c>
      <c r="C147" s="4">
        <v>332</v>
      </c>
      <c r="D147" s="4">
        <v>105</v>
      </c>
      <c r="E147" s="4">
        <v>2</v>
      </c>
      <c r="F147" s="4">
        <v>5</v>
      </c>
      <c r="G147" s="4">
        <v>13</v>
      </c>
      <c r="H147" s="5">
        <v>0</v>
      </c>
      <c r="I147" s="4">
        <v>162</v>
      </c>
      <c r="J147" s="4">
        <v>0</v>
      </c>
      <c r="K147" s="4">
        <v>0</v>
      </c>
      <c r="L147" s="4">
        <v>33</v>
      </c>
      <c r="M147" s="4">
        <v>1</v>
      </c>
      <c r="N147" s="66">
        <v>0</v>
      </c>
      <c r="O147" s="66">
        <v>6</v>
      </c>
      <c r="P147" s="66">
        <v>0</v>
      </c>
      <c r="Q147" s="162">
        <v>1</v>
      </c>
      <c r="R147" s="70">
        <v>4</v>
      </c>
    </row>
    <row r="148" spans="1:18" x14ac:dyDescent="0.3">
      <c r="A148" s="69" t="s">
        <v>20</v>
      </c>
      <c r="B148" s="1" t="s">
        <v>153</v>
      </c>
      <c r="C148" s="4">
        <v>226</v>
      </c>
      <c r="D148" s="4">
        <v>57</v>
      </c>
      <c r="E148" s="4">
        <v>2</v>
      </c>
      <c r="F148" s="4">
        <v>5</v>
      </c>
      <c r="G148" s="4">
        <v>40</v>
      </c>
      <c r="H148" s="5">
        <v>0</v>
      </c>
      <c r="I148" s="4">
        <v>98</v>
      </c>
      <c r="J148" s="4">
        <v>3</v>
      </c>
      <c r="K148" s="4">
        <v>1</v>
      </c>
      <c r="L148" s="4">
        <v>4</v>
      </c>
      <c r="M148" s="4">
        <v>2</v>
      </c>
      <c r="N148" s="66">
        <v>0</v>
      </c>
      <c r="O148" s="66">
        <v>6</v>
      </c>
      <c r="P148" s="66">
        <v>0</v>
      </c>
      <c r="Q148" s="162">
        <v>1</v>
      </c>
      <c r="R148" s="70">
        <v>7</v>
      </c>
    </row>
    <row r="149" spans="1:18" x14ac:dyDescent="0.3">
      <c r="A149" s="69" t="s">
        <v>20</v>
      </c>
      <c r="B149" s="1" t="s">
        <v>154</v>
      </c>
      <c r="C149" s="4">
        <v>302</v>
      </c>
      <c r="D149" s="4">
        <v>88</v>
      </c>
      <c r="E149" s="4">
        <v>7</v>
      </c>
      <c r="F149" s="4">
        <v>3</v>
      </c>
      <c r="G149" s="4">
        <v>30</v>
      </c>
      <c r="H149" s="5">
        <v>0</v>
      </c>
      <c r="I149" s="4">
        <v>152</v>
      </c>
      <c r="J149" s="4">
        <v>1</v>
      </c>
      <c r="K149" s="4">
        <v>0</v>
      </c>
      <c r="L149" s="4">
        <v>9</v>
      </c>
      <c r="M149" s="4">
        <v>5</v>
      </c>
      <c r="N149" s="66">
        <v>2</v>
      </c>
      <c r="O149" s="66">
        <v>0</v>
      </c>
      <c r="P149" s="66">
        <v>0</v>
      </c>
      <c r="Q149" s="162">
        <v>1</v>
      </c>
      <c r="R149" s="70">
        <v>4</v>
      </c>
    </row>
    <row r="150" spans="1:18" x14ac:dyDescent="0.3">
      <c r="A150" s="69" t="s">
        <v>20</v>
      </c>
      <c r="B150" s="1" t="s">
        <v>155</v>
      </c>
      <c r="C150" s="4">
        <v>383</v>
      </c>
      <c r="D150" s="4">
        <v>94</v>
      </c>
      <c r="E150" s="4">
        <v>5</v>
      </c>
      <c r="F150" s="4">
        <v>6</v>
      </c>
      <c r="G150" s="4">
        <v>43</v>
      </c>
      <c r="H150" s="5">
        <v>0</v>
      </c>
      <c r="I150" s="4">
        <v>199</v>
      </c>
      <c r="J150" s="4">
        <v>2</v>
      </c>
      <c r="K150" s="4">
        <v>0</v>
      </c>
      <c r="L150" s="4">
        <v>12</v>
      </c>
      <c r="M150" s="4">
        <v>6</v>
      </c>
      <c r="N150" s="66">
        <v>4</v>
      </c>
      <c r="O150" s="66">
        <v>4</v>
      </c>
      <c r="P150" s="66">
        <v>2</v>
      </c>
      <c r="Q150" s="162">
        <v>0</v>
      </c>
      <c r="R150" s="70">
        <v>6</v>
      </c>
    </row>
    <row r="151" spans="1:18" x14ac:dyDescent="0.3">
      <c r="A151" s="69" t="s">
        <v>20</v>
      </c>
      <c r="B151" s="1" t="s">
        <v>156</v>
      </c>
      <c r="C151" s="4">
        <v>543</v>
      </c>
      <c r="D151" s="4">
        <v>186</v>
      </c>
      <c r="E151" s="4">
        <v>5</v>
      </c>
      <c r="F151" s="4">
        <v>13</v>
      </c>
      <c r="G151" s="4">
        <v>69</v>
      </c>
      <c r="H151" s="5">
        <v>0</v>
      </c>
      <c r="I151" s="4">
        <v>215</v>
      </c>
      <c r="J151" s="4">
        <v>3</v>
      </c>
      <c r="K151" s="4">
        <v>1</v>
      </c>
      <c r="L151" s="4">
        <v>26</v>
      </c>
      <c r="M151" s="4">
        <v>4</v>
      </c>
      <c r="N151" s="66">
        <v>4</v>
      </c>
      <c r="O151" s="66">
        <v>6</v>
      </c>
      <c r="P151" s="66">
        <v>0</v>
      </c>
      <c r="Q151" s="162">
        <v>4</v>
      </c>
      <c r="R151" s="70">
        <v>7</v>
      </c>
    </row>
    <row r="152" spans="1:18" x14ac:dyDescent="0.3">
      <c r="A152" s="69" t="s">
        <v>20</v>
      </c>
      <c r="B152" s="1" t="s">
        <v>157</v>
      </c>
      <c r="C152" s="4">
        <v>2131</v>
      </c>
      <c r="D152" s="4">
        <v>643</v>
      </c>
      <c r="E152" s="4">
        <v>17</v>
      </c>
      <c r="F152" s="4">
        <v>55</v>
      </c>
      <c r="G152" s="4">
        <v>365</v>
      </c>
      <c r="H152" s="5">
        <v>8</v>
      </c>
      <c r="I152" s="4">
        <v>682</v>
      </c>
      <c r="J152" s="4">
        <v>6</v>
      </c>
      <c r="K152" s="4">
        <v>1</v>
      </c>
      <c r="L152" s="4">
        <v>298</v>
      </c>
      <c r="M152" s="4">
        <v>20</v>
      </c>
      <c r="N152" s="66">
        <v>1</v>
      </c>
      <c r="O152" s="66">
        <v>20</v>
      </c>
      <c r="P152" s="66">
        <v>2</v>
      </c>
      <c r="Q152" s="162">
        <v>2</v>
      </c>
      <c r="R152" s="70">
        <v>11</v>
      </c>
    </row>
    <row r="153" spans="1:18" x14ac:dyDescent="0.3">
      <c r="A153" s="69" t="s">
        <v>20</v>
      </c>
      <c r="B153" s="1" t="s">
        <v>158</v>
      </c>
      <c r="C153" s="4">
        <v>1821</v>
      </c>
      <c r="D153" s="4">
        <v>699</v>
      </c>
      <c r="E153" s="4">
        <v>18</v>
      </c>
      <c r="F153" s="4">
        <v>67</v>
      </c>
      <c r="G153" s="4">
        <v>282</v>
      </c>
      <c r="H153" s="5">
        <v>9</v>
      </c>
      <c r="I153" s="4">
        <v>590</v>
      </c>
      <c r="J153" s="4">
        <v>18</v>
      </c>
      <c r="K153" s="4">
        <v>0</v>
      </c>
      <c r="L153" s="4">
        <v>59</v>
      </c>
      <c r="M153" s="4">
        <v>18</v>
      </c>
      <c r="N153" s="66">
        <v>4</v>
      </c>
      <c r="O153" s="66">
        <v>23</v>
      </c>
      <c r="P153" s="66">
        <v>10</v>
      </c>
      <c r="Q153" s="162">
        <v>6</v>
      </c>
      <c r="R153" s="70">
        <v>18</v>
      </c>
    </row>
    <row r="154" spans="1:18" x14ac:dyDescent="0.3">
      <c r="A154" s="69" t="s">
        <v>20</v>
      </c>
      <c r="B154" s="1" t="s">
        <v>159</v>
      </c>
      <c r="C154" s="4">
        <v>674</v>
      </c>
      <c r="D154" s="4">
        <v>254</v>
      </c>
      <c r="E154" s="4">
        <v>2</v>
      </c>
      <c r="F154" s="4">
        <v>21</v>
      </c>
      <c r="G154" s="4">
        <v>129</v>
      </c>
      <c r="H154" s="5">
        <v>0</v>
      </c>
      <c r="I154" s="4">
        <v>201</v>
      </c>
      <c r="J154" s="4">
        <v>2</v>
      </c>
      <c r="K154" s="4">
        <v>0</v>
      </c>
      <c r="L154" s="4">
        <v>49</v>
      </c>
      <c r="M154" s="4">
        <v>7</v>
      </c>
      <c r="N154" s="66">
        <v>2</v>
      </c>
      <c r="O154" s="66">
        <v>0</v>
      </c>
      <c r="P154" s="66">
        <v>2</v>
      </c>
      <c r="Q154" s="162">
        <v>0</v>
      </c>
      <c r="R154" s="70">
        <v>5</v>
      </c>
    </row>
    <row r="155" spans="1:18" x14ac:dyDescent="0.3">
      <c r="A155" s="69" t="s">
        <v>20</v>
      </c>
      <c r="B155" s="1" t="s">
        <v>160</v>
      </c>
      <c r="C155" s="4">
        <v>1840</v>
      </c>
      <c r="D155" s="4">
        <v>491</v>
      </c>
      <c r="E155" s="4">
        <v>13</v>
      </c>
      <c r="F155" s="4">
        <v>51</v>
      </c>
      <c r="G155" s="4">
        <v>497</v>
      </c>
      <c r="H155" s="5">
        <v>0</v>
      </c>
      <c r="I155" s="4">
        <v>506</v>
      </c>
      <c r="J155" s="4">
        <v>12</v>
      </c>
      <c r="K155" s="4">
        <v>0</v>
      </c>
      <c r="L155" s="4">
        <v>229</v>
      </c>
      <c r="M155" s="4">
        <v>21</v>
      </c>
      <c r="N155" s="66">
        <v>3</v>
      </c>
      <c r="O155" s="66">
        <v>4</v>
      </c>
      <c r="P155" s="66">
        <v>2</v>
      </c>
      <c r="Q155" s="162">
        <v>2</v>
      </c>
      <c r="R155" s="70">
        <v>9</v>
      </c>
    </row>
    <row r="156" spans="1:18" x14ac:dyDescent="0.3">
      <c r="A156" s="69" t="s">
        <v>20</v>
      </c>
      <c r="B156" s="1" t="s">
        <v>161</v>
      </c>
      <c r="C156" s="4">
        <v>3237</v>
      </c>
      <c r="D156" s="4">
        <v>1395</v>
      </c>
      <c r="E156" s="4">
        <v>39</v>
      </c>
      <c r="F156" s="4">
        <v>33</v>
      </c>
      <c r="G156" s="4">
        <v>531</v>
      </c>
      <c r="H156" s="5">
        <v>0</v>
      </c>
      <c r="I156" s="4">
        <v>1008</v>
      </c>
      <c r="J156" s="4">
        <v>20</v>
      </c>
      <c r="K156" s="4">
        <v>0</v>
      </c>
      <c r="L156" s="4">
        <v>36</v>
      </c>
      <c r="M156" s="4">
        <v>32</v>
      </c>
      <c r="N156" s="66">
        <v>32</v>
      </c>
      <c r="O156" s="66">
        <v>59</v>
      </c>
      <c r="P156" s="66">
        <v>30</v>
      </c>
      <c r="Q156" s="162">
        <v>10</v>
      </c>
      <c r="R156" s="70">
        <v>12</v>
      </c>
    </row>
    <row r="157" spans="1:18" x14ac:dyDescent="0.3">
      <c r="A157" s="69" t="s">
        <v>20</v>
      </c>
      <c r="B157" s="1" t="s">
        <v>162</v>
      </c>
      <c r="C157" s="4">
        <v>3158</v>
      </c>
      <c r="D157" s="4">
        <v>1154</v>
      </c>
      <c r="E157" s="4">
        <v>62</v>
      </c>
      <c r="F157" s="4">
        <v>154</v>
      </c>
      <c r="G157" s="4">
        <v>544</v>
      </c>
      <c r="H157" s="5">
        <v>15</v>
      </c>
      <c r="I157" s="4">
        <v>1060</v>
      </c>
      <c r="J157" s="4">
        <v>20</v>
      </c>
      <c r="K157" s="4">
        <v>0</v>
      </c>
      <c r="L157" s="4">
        <v>38</v>
      </c>
      <c r="M157" s="4">
        <v>30</v>
      </c>
      <c r="N157" s="66">
        <v>18</v>
      </c>
      <c r="O157" s="66">
        <v>39</v>
      </c>
      <c r="P157" s="66">
        <v>9</v>
      </c>
      <c r="Q157" s="162">
        <v>4</v>
      </c>
      <c r="R157" s="70">
        <v>11</v>
      </c>
    </row>
    <row r="158" spans="1:18" x14ac:dyDescent="0.3">
      <c r="A158" s="69" t="s">
        <v>20</v>
      </c>
      <c r="B158" s="1" t="s">
        <v>163</v>
      </c>
      <c r="C158" s="4">
        <v>3526</v>
      </c>
      <c r="D158" s="4">
        <v>1412</v>
      </c>
      <c r="E158" s="4">
        <v>37</v>
      </c>
      <c r="F158" s="4">
        <v>88</v>
      </c>
      <c r="G158" s="4">
        <v>713</v>
      </c>
      <c r="H158" s="5">
        <v>0</v>
      </c>
      <c r="I158" s="4">
        <v>864</v>
      </c>
      <c r="J158" s="4">
        <v>21</v>
      </c>
      <c r="K158" s="4">
        <v>3</v>
      </c>
      <c r="L158" s="4">
        <v>239</v>
      </c>
      <c r="M158" s="4">
        <v>47</v>
      </c>
      <c r="N158" s="66">
        <v>15</v>
      </c>
      <c r="O158" s="66">
        <v>62</v>
      </c>
      <c r="P158" s="66">
        <v>13</v>
      </c>
      <c r="Q158" s="162">
        <v>7</v>
      </c>
      <c r="R158" s="70">
        <v>5</v>
      </c>
    </row>
    <row r="159" spans="1:18" x14ac:dyDescent="0.3">
      <c r="A159" s="69" t="s">
        <v>20</v>
      </c>
      <c r="B159" s="1" t="s">
        <v>164</v>
      </c>
      <c r="C159" s="4">
        <v>6619</v>
      </c>
      <c r="D159" s="4">
        <v>2523</v>
      </c>
      <c r="E159" s="4">
        <v>58</v>
      </c>
      <c r="F159" s="4">
        <v>208</v>
      </c>
      <c r="G159" s="4">
        <v>1133</v>
      </c>
      <c r="H159" s="5">
        <v>18</v>
      </c>
      <c r="I159" s="4">
        <v>1736</v>
      </c>
      <c r="J159" s="4">
        <v>30</v>
      </c>
      <c r="K159" s="4">
        <v>0</v>
      </c>
      <c r="L159" s="4">
        <v>513</v>
      </c>
      <c r="M159" s="4">
        <v>54</v>
      </c>
      <c r="N159" s="66">
        <v>54</v>
      </c>
      <c r="O159" s="66">
        <v>243</v>
      </c>
      <c r="P159" s="66">
        <v>30</v>
      </c>
      <c r="Q159" s="162">
        <v>6</v>
      </c>
      <c r="R159" s="70">
        <v>13</v>
      </c>
    </row>
    <row r="160" spans="1:18" x14ac:dyDescent="0.3">
      <c r="A160" s="71" t="s">
        <v>20</v>
      </c>
      <c r="B160" s="2" t="s">
        <v>165</v>
      </c>
      <c r="C160" s="4">
        <v>3791</v>
      </c>
      <c r="D160" s="5">
        <v>1587</v>
      </c>
      <c r="E160" s="5">
        <v>28</v>
      </c>
      <c r="F160" s="5">
        <v>80</v>
      </c>
      <c r="G160" s="5">
        <v>592</v>
      </c>
      <c r="H160" s="5">
        <v>16</v>
      </c>
      <c r="I160" s="5">
        <v>1092</v>
      </c>
      <c r="J160" s="5">
        <v>31</v>
      </c>
      <c r="K160" s="5">
        <v>0</v>
      </c>
      <c r="L160" s="5">
        <v>174</v>
      </c>
      <c r="M160" s="5">
        <v>35</v>
      </c>
      <c r="N160" s="67">
        <v>15</v>
      </c>
      <c r="O160" s="67">
        <v>90</v>
      </c>
      <c r="P160" s="67">
        <v>24</v>
      </c>
      <c r="Q160" s="163">
        <v>3</v>
      </c>
      <c r="R160" s="72">
        <v>24</v>
      </c>
    </row>
    <row r="161" spans="1:18" x14ac:dyDescent="0.3">
      <c r="A161" s="69" t="s">
        <v>21</v>
      </c>
      <c r="B161" s="1" t="s">
        <v>166</v>
      </c>
      <c r="C161" s="4">
        <v>803</v>
      </c>
      <c r="D161" s="4">
        <v>225</v>
      </c>
      <c r="E161" s="4">
        <v>5</v>
      </c>
      <c r="F161" s="4">
        <v>13</v>
      </c>
      <c r="G161" s="4">
        <v>238</v>
      </c>
      <c r="H161" s="5">
        <v>0</v>
      </c>
      <c r="I161" s="4">
        <v>267</v>
      </c>
      <c r="J161" s="4">
        <v>0</v>
      </c>
      <c r="K161" s="4">
        <v>2</v>
      </c>
      <c r="L161" s="4">
        <v>22</v>
      </c>
      <c r="M161" s="4">
        <v>8</v>
      </c>
      <c r="N161" s="66">
        <v>8</v>
      </c>
      <c r="O161" s="66">
        <v>5</v>
      </c>
      <c r="P161" s="66">
        <v>6</v>
      </c>
      <c r="Q161" s="162">
        <v>1</v>
      </c>
      <c r="R161" s="70">
        <v>3</v>
      </c>
    </row>
    <row r="162" spans="1:18" x14ac:dyDescent="0.3">
      <c r="A162" s="69" t="s">
        <v>21</v>
      </c>
      <c r="B162" s="1" t="s">
        <v>167</v>
      </c>
      <c r="C162" s="4">
        <v>1426</v>
      </c>
      <c r="D162" s="4">
        <v>483</v>
      </c>
      <c r="E162" s="4">
        <v>27</v>
      </c>
      <c r="F162" s="4">
        <v>14</v>
      </c>
      <c r="G162" s="4">
        <v>224</v>
      </c>
      <c r="H162" s="5">
        <v>0</v>
      </c>
      <c r="I162" s="4">
        <v>529</v>
      </c>
      <c r="J162" s="4">
        <v>7</v>
      </c>
      <c r="K162" s="4">
        <v>0</v>
      </c>
      <c r="L162" s="4">
        <v>79</v>
      </c>
      <c r="M162" s="4">
        <v>21</v>
      </c>
      <c r="N162" s="66">
        <v>9</v>
      </c>
      <c r="O162" s="66">
        <v>10</v>
      </c>
      <c r="P162" s="66">
        <v>2</v>
      </c>
      <c r="Q162" s="162">
        <v>0</v>
      </c>
      <c r="R162" s="70">
        <v>21</v>
      </c>
    </row>
    <row r="163" spans="1:18" x14ac:dyDescent="0.3">
      <c r="A163" s="69" t="s">
        <v>21</v>
      </c>
      <c r="B163" s="1" t="s">
        <v>168</v>
      </c>
      <c r="C163" s="4">
        <v>530</v>
      </c>
      <c r="D163" s="4">
        <v>189</v>
      </c>
      <c r="E163" s="4">
        <v>2</v>
      </c>
      <c r="F163" s="4">
        <v>9</v>
      </c>
      <c r="G163" s="4">
        <v>56</v>
      </c>
      <c r="H163" s="5">
        <v>0</v>
      </c>
      <c r="I163" s="4">
        <v>204</v>
      </c>
      <c r="J163" s="4">
        <v>4</v>
      </c>
      <c r="K163" s="4">
        <v>1</v>
      </c>
      <c r="L163" s="4">
        <v>40</v>
      </c>
      <c r="M163" s="4">
        <v>9</v>
      </c>
      <c r="N163" s="66">
        <v>3</v>
      </c>
      <c r="O163" s="66">
        <v>11</v>
      </c>
      <c r="P163" s="66">
        <v>0</v>
      </c>
      <c r="Q163" s="162">
        <v>1</v>
      </c>
      <c r="R163" s="70">
        <v>1</v>
      </c>
    </row>
    <row r="164" spans="1:18" x14ac:dyDescent="0.3">
      <c r="A164" s="69" t="s">
        <v>21</v>
      </c>
      <c r="B164" s="1" t="s">
        <v>169</v>
      </c>
      <c r="C164" s="4">
        <v>1431</v>
      </c>
      <c r="D164" s="4">
        <v>501</v>
      </c>
      <c r="E164" s="4">
        <v>24</v>
      </c>
      <c r="F164" s="4">
        <v>17</v>
      </c>
      <c r="G164" s="4">
        <v>206</v>
      </c>
      <c r="H164" s="5">
        <v>0</v>
      </c>
      <c r="I164" s="4">
        <v>548</v>
      </c>
      <c r="J164" s="4">
        <v>9</v>
      </c>
      <c r="K164" s="4">
        <v>0</v>
      </c>
      <c r="L164" s="4">
        <v>58</v>
      </c>
      <c r="M164" s="4">
        <v>25</v>
      </c>
      <c r="N164" s="66">
        <v>1</v>
      </c>
      <c r="O164" s="66">
        <v>9</v>
      </c>
      <c r="P164" s="66">
        <v>12</v>
      </c>
      <c r="Q164" s="162">
        <v>3</v>
      </c>
      <c r="R164" s="70">
        <v>18</v>
      </c>
    </row>
    <row r="165" spans="1:18" x14ac:dyDescent="0.3">
      <c r="A165" s="69" t="s">
        <v>21</v>
      </c>
      <c r="B165" s="1" t="s">
        <v>170</v>
      </c>
      <c r="C165" s="4">
        <v>3007</v>
      </c>
      <c r="D165" s="4">
        <v>989</v>
      </c>
      <c r="E165" s="4">
        <v>18</v>
      </c>
      <c r="F165" s="4">
        <v>74</v>
      </c>
      <c r="G165" s="4">
        <v>771</v>
      </c>
      <c r="H165" s="5">
        <v>0</v>
      </c>
      <c r="I165" s="4">
        <v>907</v>
      </c>
      <c r="J165" s="4">
        <v>21</v>
      </c>
      <c r="K165" s="4">
        <v>0</v>
      </c>
      <c r="L165" s="4">
        <v>91</v>
      </c>
      <c r="M165" s="4">
        <v>38</v>
      </c>
      <c r="N165" s="66">
        <v>21</v>
      </c>
      <c r="O165" s="66">
        <v>51</v>
      </c>
      <c r="P165" s="66">
        <v>14</v>
      </c>
      <c r="Q165" s="162">
        <v>3</v>
      </c>
      <c r="R165" s="70">
        <v>9</v>
      </c>
    </row>
    <row r="166" spans="1:18" x14ac:dyDescent="0.3">
      <c r="A166" s="69" t="s">
        <v>21</v>
      </c>
      <c r="B166" s="1" t="s">
        <v>171</v>
      </c>
      <c r="C166" s="4">
        <v>1426</v>
      </c>
      <c r="D166" s="4">
        <v>525</v>
      </c>
      <c r="E166" s="4">
        <v>8</v>
      </c>
      <c r="F166" s="4">
        <v>60</v>
      </c>
      <c r="G166" s="4">
        <v>200</v>
      </c>
      <c r="H166" s="5">
        <v>0</v>
      </c>
      <c r="I166" s="4">
        <v>504</v>
      </c>
      <c r="J166" s="4">
        <v>20</v>
      </c>
      <c r="K166" s="4">
        <v>0</v>
      </c>
      <c r="L166" s="4">
        <v>38</v>
      </c>
      <c r="M166" s="4">
        <v>15</v>
      </c>
      <c r="N166" s="66">
        <v>3</v>
      </c>
      <c r="O166" s="66">
        <v>20</v>
      </c>
      <c r="P166" s="66">
        <v>14</v>
      </c>
      <c r="Q166" s="162">
        <v>4</v>
      </c>
      <c r="R166" s="70">
        <v>15</v>
      </c>
    </row>
    <row r="167" spans="1:18" x14ac:dyDescent="0.3">
      <c r="A167" s="69" t="s">
        <v>21</v>
      </c>
      <c r="B167" s="1" t="s">
        <v>172</v>
      </c>
      <c r="C167" s="4">
        <v>481</v>
      </c>
      <c r="D167" s="4">
        <v>126</v>
      </c>
      <c r="E167" s="4">
        <v>9</v>
      </c>
      <c r="F167" s="4">
        <v>6</v>
      </c>
      <c r="G167" s="4">
        <v>43</v>
      </c>
      <c r="H167" s="5">
        <v>0</v>
      </c>
      <c r="I167" s="4">
        <v>223</v>
      </c>
      <c r="J167" s="4">
        <v>0</v>
      </c>
      <c r="K167" s="4">
        <v>0</v>
      </c>
      <c r="L167" s="4">
        <v>29</v>
      </c>
      <c r="M167" s="4">
        <v>11</v>
      </c>
      <c r="N167" s="66">
        <v>3</v>
      </c>
      <c r="O167" s="66">
        <v>14</v>
      </c>
      <c r="P167" s="66">
        <v>0</v>
      </c>
      <c r="Q167" s="162">
        <v>1</v>
      </c>
      <c r="R167" s="70">
        <v>16</v>
      </c>
    </row>
    <row r="168" spans="1:18" x14ac:dyDescent="0.3">
      <c r="A168" s="69" t="s">
        <v>21</v>
      </c>
      <c r="B168" s="1" t="s">
        <v>173</v>
      </c>
      <c r="C168" s="4">
        <v>3136</v>
      </c>
      <c r="D168" s="4">
        <v>1217</v>
      </c>
      <c r="E168" s="4">
        <v>17</v>
      </c>
      <c r="F168" s="4">
        <v>114</v>
      </c>
      <c r="G168" s="4">
        <v>561</v>
      </c>
      <c r="H168" s="5">
        <v>0</v>
      </c>
      <c r="I168" s="4">
        <v>1019</v>
      </c>
      <c r="J168" s="4">
        <v>18</v>
      </c>
      <c r="K168" s="4">
        <v>1</v>
      </c>
      <c r="L168" s="4">
        <v>95</v>
      </c>
      <c r="M168" s="4">
        <v>21</v>
      </c>
      <c r="N168" s="66">
        <v>10</v>
      </c>
      <c r="O168" s="66">
        <v>32</v>
      </c>
      <c r="P168" s="66">
        <v>20</v>
      </c>
      <c r="Q168" s="162">
        <v>2</v>
      </c>
      <c r="R168" s="70">
        <v>9</v>
      </c>
    </row>
    <row r="169" spans="1:18" x14ac:dyDescent="0.3">
      <c r="A169" s="69" t="s">
        <v>21</v>
      </c>
      <c r="B169" s="1" t="s">
        <v>174</v>
      </c>
      <c r="C169" s="4">
        <v>571</v>
      </c>
      <c r="D169" s="4">
        <v>168</v>
      </c>
      <c r="E169" s="4">
        <v>13</v>
      </c>
      <c r="F169" s="4">
        <v>13</v>
      </c>
      <c r="G169" s="4">
        <v>49</v>
      </c>
      <c r="H169" s="5">
        <v>0</v>
      </c>
      <c r="I169" s="4">
        <v>255</v>
      </c>
      <c r="J169" s="4">
        <v>10</v>
      </c>
      <c r="K169" s="4">
        <v>0</v>
      </c>
      <c r="L169" s="4">
        <v>35</v>
      </c>
      <c r="M169" s="4">
        <v>6</v>
      </c>
      <c r="N169" s="66">
        <v>0</v>
      </c>
      <c r="O169" s="66">
        <v>14</v>
      </c>
      <c r="P169" s="66">
        <v>0</v>
      </c>
      <c r="Q169" s="162">
        <v>2</v>
      </c>
      <c r="R169" s="70">
        <v>6</v>
      </c>
    </row>
    <row r="170" spans="1:18" x14ac:dyDescent="0.3">
      <c r="A170" s="69" t="s">
        <v>21</v>
      </c>
      <c r="B170" s="1" t="s">
        <v>175</v>
      </c>
      <c r="C170" s="4">
        <v>8098</v>
      </c>
      <c r="D170" s="4">
        <v>2941</v>
      </c>
      <c r="E170" s="4">
        <v>36</v>
      </c>
      <c r="F170" s="4">
        <v>132</v>
      </c>
      <c r="G170" s="4">
        <v>2035</v>
      </c>
      <c r="H170" s="5">
        <v>35</v>
      </c>
      <c r="I170" s="4">
        <v>2157</v>
      </c>
      <c r="J170" s="4">
        <v>21</v>
      </c>
      <c r="K170" s="4">
        <v>16</v>
      </c>
      <c r="L170" s="4">
        <v>461</v>
      </c>
      <c r="M170" s="4">
        <v>52</v>
      </c>
      <c r="N170" s="66">
        <v>18</v>
      </c>
      <c r="O170" s="66">
        <v>126</v>
      </c>
      <c r="P170" s="66">
        <v>53</v>
      </c>
      <c r="Q170" s="162">
        <v>3</v>
      </c>
      <c r="R170" s="70">
        <v>12</v>
      </c>
    </row>
    <row r="171" spans="1:18" x14ac:dyDescent="0.3">
      <c r="A171" s="69" t="s">
        <v>21</v>
      </c>
      <c r="B171" s="1" t="s">
        <v>176</v>
      </c>
      <c r="C171" s="4">
        <v>1149</v>
      </c>
      <c r="D171" s="4">
        <v>370</v>
      </c>
      <c r="E171" s="4">
        <v>8</v>
      </c>
      <c r="F171" s="4">
        <v>45</v>
      </c>
      <c r="G171" s="4">
        <v>255</v>
      </c>
      <c r="H171" s="5">
        <v>0</v>
      </c>
      <c r="I171" s="4">
        <v>374</v>
      </c>
      <c r="J171" s="4">
        <v>1</v>
      </c>
      <c r="K171" s="4">
        <v>0</v>
      </c>
      <c r="L171" s="4">
        <v>46</v>
      </c>
      <c r="M171" s="4">
        <v>8</v>
      </c>
      <c r="N171" s="66">
        <v>2</v>
      </c>
      <c r="O171" s="66">
        <v>18</v>
      </c>
      <c r="P171" s="66">
        <v>2</v>
      </c>
      <c r="Q171" s="162">
        <v>3</v>
      </c>
      <c r="R171" s="70">
        <v>17</v>
      </c>
    </row>
    <row r="172" spans="1:18" x14ac:dyDescent="0.3">
      <c r="A172" s="69" t="s">
        <v>21</v>
      </c>
      <c r="B172" s="1" t="s">
        <v>177</v>
      </c>
      <c r="C172" s="4">
        <v>5866</v>
      </c>
      <c r="D172" s="4">
        <v>2432</v>
      </c>
      <c r="E172" s="4">
        <v>58</v>
      </c>
      <c r="F172" s="4">
        <v>86</v>
      </c>
      <c r="G172" s="4">
        <v>1082</v>
      </c>
      <c r="H172" s="5">
        <v>4</v>
      </c>
      <c r="I172" s="4">
        <v>1701</v>
      </c>
      <c r="J172" s="4">
        <v>37</v>
      </c>
      <c r="K172" s="4">
        <v>3</v>
      </c>
      <c r="L172" s="4">
        <v>161</v>
      </c>
      <c r="M172" s="4">
        <v>34</v>
      </c>
      <c r="N172" s="66">
        <v>32</v>
      </c>
      <c r="O172" s="66">
        <v>180</v>
      </c>
      <c r="P172" s="66">
        <v>35</v>
      </c>
      <c r="Q172" s="162">
        <v>10</v>
      </c>
      <c r="R172" s="70">
        <v>11</v>
      </c>
    </row>
    <row r="173" spans="1:18" x14ac:dyDescent="0.3">
      <c r="A173" s="73" t="s">
        <v>21</v>
      </c>
      <c r="B173" s="1" t="s">
        <v>178</v>
      </c>
      <c r="C173" s="4">
        <v>9005</v>
      </c>
      <c r="D173" s="4">
        <v>3435</v>
      </c>
      <c r="E173" s="4">
        <v>62</v>
      </c>
      <c r="F173" s="4">
        <v>194</v>
      </c>
      <c r="G173" s="4">
        <v>1747</v>
      </c>
      <c r="H173" s="5">
        <v>62</v>
      </c>
      <c r="I173" s="4">
        <v>2588</v>
      </c>
      <c r="J173" s="4">
        <v>42</v>
      </c>
      <c r="K173" s="4">
        <v>3</v>
      </c>
      <c r="L173" s="4">
        <v>488</v>
      </c>
      <c r="M173" s="4">
        <v>61</v>
      </c>
      <c r="N173" s="66">
        <v>72</v>
      </c>
      <c r="O173" s="66">
        <v>171</v>
      </c>
      <c r="P173" s="66">
        <v>60</v>
      </c>
      <c r="Q173" s="162">
        <v>6</v>
      </c>
      <c r="R173" s="70">
        <v>14</v>
      </c>
    </row>
    <row r="174" spans="1:18" x14ac:dyDescent="0.3">
      <c r="A174" s="73" t="s">
        <v>21</v>
      </c>
      <c r="B174" s="1" t="s">
        <v>179</v>
      </c>
      <c r="C174" s="4">
        <v>252</v>
      </c>
      <c r="D174" s="4">
        <v>75</v>
      </c>
      <c r="E174" s="4">
        <v>6</v>
      </c>
      <c r="F174" s="4">
        <v>2</v>
      </c>
      <c r="G174" s="4">
        <v>5</v>
      </c>
      <c r="H174" s="5">
        <v>0</v>
      </c>
      <c r="I174" s="4">
        <v>145</v>
      </c>
      <c r="J174" s="4">
        <v>3</v>
      </c>
      <c r="K174" s="4">
        <v>0</v>
      </c>
      <c r="L174" s="4">
        <v>10</v>
      </c>
      <c r="M174" s="4">
        <v>1</v>
      </c>
      <c r="N174" s="66">
        <v>0</v>
      </c>
      <c r="O174" s="66">
        <v>0</v>
      </c>
      <c r="P174" s="66">
        <v>0</v>
      </c>
      <c r="Q174" s="162">
        <v>1</v>
      </c>
      <c r="R174" s="70">
        <v>4</v>
      </c>
    </row>
    <row r="175" spans="1:18" x14ac:dyDescent="0.3">
      <c r="A175" s="69" t="s">
        <v>21</v>
      </c>
      <c r="B175" s="1" t="s">
        <v>180</v>
      </c>
      <c r="C175" s="4">
        <v>781</v>
      </c>
      <c r="D175" s="4">
        <v>353</v>
      </c>
      <c r="E175" s="4">
        <v>6</v>
      </c>
      <c r="F175" s="4">
        <v>26</v>
      </c>
      <c r="G175" s="4">
        <v>81</v>
      </c>
      <c r="H175" s="5">
        <v>0</v>
      </c>
      <c r="I175" s="4">
        <v>275</v>
      </c>
      <c r="J175" s="4">
        <v>11</v>
      </c>
      <c r="K175" s="4">
        <v>1</v>
      </c>
      <c r="L175" s="4">
        <v>13</v>
      </c>
      <c r="M175" s="4">
        <v>5</v>
      </c>
      <c r="N175" s="66">
        <v>0</v>
      </c>
      <c r="O175" s="66">
        <v>0</v>
      </c>
      <c r="P175" s="66">
        <v>0</v>
      </c>
      <c r="Q175" s="162">
        <v>1</v>
      </c>
      <c r="R175" s="70">
        <v>9</v>
      </c>
    </row>
    <row r="176" spans="1:18" x14ac:dyDescent="0.3">
      <c r="A176" s="69" t="s">
        <v>21</v>
      </c>
      <c r="B176" s="1" t="s">
        <v>181</v>
      </c>
      <c r="C176" s="4">
        <v>1729</v>
      </c>
      <c r="D176" s="4">
        <v>430</v>
      </c>
      <c r="E176" s="4">
        <v>21</v>
      </c>
      <c r="F176" s="4">
        <v>15</v>
      </c>
      <c r="G176" s="4">
        <v>556</v>
      </c>
      <c r="H176" s="5">
        <v>0</v>
      </c>
      <c r="I176" s="4">
        <v>584</v>
      </c>
      <c r="J176" s="4">
        <v>8</v>
      </c>
      <c r="K176" s="4">
        <v>0</v>
      </c>
      <c r="L176" s="4">
        <v>36</v>
      </c>
      <c r="M176" s="4">
        <v>13</v>
      </c>
      <c r="N176" s="66">
        <v>10</v>
      </c>
      <c r="O176" s="66">
        <v>34</v>
      </c>
      <c r="P176" s="66">
        <v>10</v>
      </c>
      <c r="Q176" s="162">
        <v>0</v>
      </c>
      <c r="R176" s="70">
        <v>12</v>
      </c>
    </row>
    <row r="177" spans="1:18" x14ac:dyDescent="0.3">
      <c r="A177" s="69" t="s">
        <v>22</v>
      </c>
      <c r="B177" s="1" t="s">
        <v>182</v>
      </c>
      <c r="C177" s="4">
        <v>531</v>
      </c>
      <c r="D177" s="4">
        <v>158</v>
      </c>
      <c r="E177" s="4">
        <v>5</v>
      </c>
      <c r="F177" s="4">
        <v>28</v>
      </c>
      <c r="G177" s="4">
        <v>23</v>
      </c>
      <c r="H177" s="5">
        <v>0</v>
      </c>
      <c r="I177" s="4">
        <v>294</v>
      </c>
      <c r="J177" s="4">
        <v>3</v>
      </c>
      <c r="K177" s="4">
        <v>0</v>
      </c>
      <c r="L177" s="4">
        <v>8</v>
      </c>
      <c r="M177" s="4">
        <v>6</v>
      </c>
      <c r="N177" s="66">
        <v>1</v>
      </c>
      <c r="O177" s="66">
        <v>0</v>
      </c>
      <c r="P177" s="66">
        <v>0</v>
      </c>
      <c r="Q177" s="162">
        <v>0</v>
      </c>
      <c r="R177" s="70">
        <v>5</v>
      </c>
    </row>
    <row r="178" spans="1:18" x14ac:dyDescent="0.3">
      <c r="A178" s="69" t="s">
        <v>22</v>
      </c>
      <c r="B178" s="1" t="s">
        <v>183</v>
      </c>
      <c r="C178" s="4">
        <v>4336</v>
      </c>
      <c r="D178" s="4">
        <v>1576</v>
      </c>
      <c r="E178" s="4">
        <v>59</v>
      </c>
      <c r="F178" s="4">
        <v>47</v>
      </c>
      <c r="G178" s="4">
        <v>1032</v>
      </c>
      <c r="H178" s="5">
        <v>0</v>
      </c>
      <c r="I178" s="4">
        <v>1243</v>
      </c>
      <c r="J178" s="4">
        <v>30</v>
      </c>
      <c r="K178" s="4">
        <v>1</v>
      </c>
      <c r="L178" s="4">
        <v>138</v>
      </c>
      <c r="M178" s="4">
        <v>41</v>
      </c>
      <c r="N178" s="66">
        <v>20</v>
      </c>
      <c r="O178" s="66">
        <v>82</v>
      </c>
      <c r="P178" s="66">
        <v>30</v>
      </c>
      <c r="Q178" s="162">
        <v>7</v>
      </c>
      <c r="R178" s="70">
        <v>30</v>
      </c>
    </row>
    <row r="179" spans="1:18" x14ac:dyDescent="0.3">
      <c r="A179" s="69" t="s">
        <v>22</v>
      </c>
      <c r="B179" s="1" t="s">
        <v>184</v>
      </c>
      <c r="C179" s="4">
        <v>834</v>
      </c>
      <c r="D179" s="4">
        <v>254</v>
      </c>
      <c r="E179" s="4">
        <v>17</v>
      </c>
      <c r="F179" s="4">
        <v>6</v>
      </c>
      <c r="G179" s="4">
        <v>168</v>
      </c>
      <c r="H179" s="5">
        <v>0</v>
      </c>
      <c r="I179" s="4">
        <v>315</v>
      </c>
      <c r="J179" s="4">
        <v>3</v>
      </c>
      <c r="K179" s="4">
        <v>0</v>
      </c>
      <c r="L179" s="4">
        <v>26</v>
      </c>
      <c r="M179" s="4">
        <v>7</v>
      </c>
      <c r="N179" s="66">
        <v>0</v>
      </c>
      <c r="O179" s="66">
        <v>14</v>
      </c>
      <c r="P179" s="66">
        <v>12</v>
      </c>
      <c r="Q179" s="162">
        <v>2</v>
      </c>
      <c r="R179" s="70">
        <v>10</v>
      </c>
    </row>
    <row r="180" spans="1:18" x14ac:dyDescent="0.3">
      <c r="A180" s="69" t="s">
        <v>22</v>
      </c>
      <c r="B180" s="1" t="s">
        <v>185</v>
      </c>
      <c r="C180" s="4">
        <v>823</v>
      </c>
      <c r="D180" s="4">
        <v>225</v>
      </c>
      <c r="E180" s="4">
        <v>18</v>
      </c>
      <c r="F180" s="4">
        <v>5</v>
      </c>
      <c r="G180" s="4">
        <v>149</v>
      </c>
      <c r="H180" s="5">
        <v>0</v>
      </c>
      <c r="I180" s="4">
        <v>347</v>
      </c>
      <c r="J180" s="4">
        <v>7</v>
      </c>
      <c r="K180" s="4">
        <v>1</v>
      </c>
      <c r="L180" s="4">
        <v>27</v>
      </c>
      <c r="M180" s="4">
        <v>22</v>
      </c>
      <c r="N180" s="66">
        <v>3</v>
      </c>
      <c r="O180" s="66">
        <v>5</v>
      </c>
      <c r="P180" s="66">
        <v>7</v>
      </c>
      <c r="Q180" s="162">
        <v>0</v>
      </c>
      <c r="R180" s="70">
        <v>7</v>
      </c>
    </row>
    <row r="181" spans="1:18" x14ac:dyDescent="0.3">
      <c r="A181" s="69" t="s">
        <v>22</v>
      </c>
      <c r="B181" s="1" t="s">
        <v>186</v>
      </c>
      <c r="C181" s="4">
        <v>272</v>
      </c>
      <c r="D181" s="4">
        <v>81</v>
      </c>
      <c r="E181" s="4">
        <v>3</v>
      </c>
      <c r="F181" s="4">
        <v>15</v>
      </c>
      <c r="G181" s="4">
        <v>18</v>
      </c>
      <c r="H181" s="5">
        <v>0</v>
      </c>
      <c r="I181" s="4">
        <v>134</v>
      </c>
      <c r="J181" s="4">
        <v>3</v>
      </c>
      <c r="K181" s="4">
        <v>0</v>
      </c>
      <c r="L181" s="4">
        <v>9</v>
      </c>
      <c r="M181" s="4">
        <v>6</v>
      </c>
      <c r="N181" s="66">
        <v>0</v>
      </c>
      <c r="O181" s="66">
        <v>2</v>
      </c>
      <c r="P181" s="66">
        <v>0</v>
      </c>
      <c r="Q181" s="162">
        <v>0</v>
      </c>
      <c r="R181" s="70">
        <v>1</v>
      </c>
    </row>
    <row r="182" spans="1:18" x14ac:dyDescent="0.3">
      <c r="A182" s="69" t="s">
        <v>22</v>
      </c>
      <c r="B182" s="1" t="s">
        <v>187</v>
      </c>
      <c r="C182" s="4">
        <v>563</v>
      </c>
      <c r="D182" s="4">
        <v>220</v>
      </c>
      <c r="E182" s="4">
        <v>15</v>
      </c>
      <c r="F182" s="4">
        <v>6</v>
      </c>
      <c r="G182" s="4">
        <v>62</v>
      </c>
      <c r="H182" s="5">
        <v>0</v>
      </c>
      <c r="I182" s="4">
        <v>228</v>
      </c>
      <c r="J182" s="4">
        <v>5</v>
      </c>
      <c r="K182" s="4">
        <v>0</v>
      </c>
      <c r="L182" s="4">
        <v>9</v>
      </c>
      <c r="M182" s="4">
        <v>7</v>
      </c>
      <c r="N182" s="66">
        <v>0</v>
      </c>
      <c r="O182" s="66">
        <v>7</v>
      </c>
      <c r="P182" s="66">
        <v>0</v>
      </c>
      <c r="Q182" s="162">
        <v>0</v>
      </c>
      <c r="R182" s="70">
        <v>4</v>
      </c>
    </row>
    <row r="183" spans="1:18" x14ac:dyDescent="0.3">
      <c r="A183" s="69" t="s">
        <v>22</v>
      </c>
      <c r="B183" s="1" t="s">
        <v>188</v>
      </c>
      <c r="C183" s="4">
        <v>228</v>
      </c>
      <c r="D183" s="4">
        <v>56</v>
      </c>
      <c r="E183" s="4">
        <v>5</v>
      </c>
      <c r="F183" s="4">
        <v>2</v>
      </c>
      <c r="G183" s="4">
        <v>39</v>
      </c>
      <c r="H183" s="5">
        <v>0</v>
      </c>
      <c r="I183" s="4">
        <v>99</v>
      </c>
      <c r="J183" s="4">
        <v>1</v>
      </c>
      <c r="K183" s="4">
        <v>0</v>
      </c>
      <c r="L183" s="4">
        <v>11</v>
      </c>
      <c r="M183" s="4">
        <v>6</v>
      </c>
      <c r="N183" s="66">
        <v>0</v>
      </c>
      <c r="O183" s="66">
        <v>0</v>
      </c>
      <c r="P183" s="66">
        <v>0</v>
      </c>
      <c r="Q183" s="162">
        <v>4</v>
      </c>
      <c r="R183" s="70">
        <v>5</v>
      </c>
    </row>
    <row r="184" spans="1:18" x14ac:dyDescent="0.3">
      <c r="A184" s="69" t="s">
        <v>22</v>
      </c>
      <c r="B184" s="1" t="s">
        <v>189</v>
      </c>
      <c r="C184" s="4">
        <v>1443</v>
      </c>
      <c r="D184" s="4">
        <v>315</v>
      </c>
      <c r="E184" s="4">
        <v>23</v>
      </c>
      <c r="F184" s="4">
        <v>39</v>
      </c>
      <c r="G184" s="4">
        <v>401</v>
      </c>
      <c r="H184" s="5">
        <v>0</v>
      </c>
      <c r="I184" s="4">
        <v>542</v>
      </c>
      <c r="J184" s="4">
        <v>8</v>
      </c>
      <c r="K184" s="4">
        <v>0</v>
      </c>
      <c r="L184" s="4">
        <v>86</v>
      </c>
      <c r="M184" s="4">
        <v>18</v>
      </c>
      <c r="N184" s="66">
        <v>5</v>
      </c>
      <c r="O184" s="66">
        <v>0</v>
      </c>
      <c r="P184" s="66">
        <v>0</v>
      </c>
      <c r="Q184" s="162">
        <v>1</v>
      </c>
      <c r="R184" s="70">
        <v>5</v>
      </c>
    </row>
    <row r="185" spans="1:18" x14ac:dyDescent="0.3">
      <c r="A185" s="69" t="s">
        <v>22</v>
      </c>
      <c r="B185" s="1" t="s">
        <v>190</v>
      </c>
      <c r="C185" s="4">
        <v>4326</v>
      </c>
      <c r="D185" s="4">
        <v>1632</v>
      </c>
      <c r="E185" s="4">
        <v>63</v>
      </c>
      <c r="F185" s="4">
        <v>129</v>
      </c>
      <c r="G185" s="4">
        <v>772</v>
      </c>
      <c r="H185" s="5">
        <v>17</v>
      </c>
      <c r="I185" s="4">
        <v>1331</v>
      </c>
      <c r="J185" s="4">
        <v>21</v>
      </c>
      <c r="K185" s="4">
        <v>1</v>
      </c>
      <c r="L185" s="4">
        <v>160</v>
      </c>
      <c r="M185" s="4">
        <v>44</v>
      </c>
      <c r="N185" s="66">
        <v>23</v>
      </c>
      <c r="O185" s="66">
        <v>55</v>
      </c>
      <c r="P185" s="66">
        <v>46</v>
      </c>
      <c r="Q185" s="162">
        <v>5</v>
      </c>
      <c r="R185" s="70">
        <v>27</v>
      </c>
    </row>
    <row r="186" spans="1:18" x14ac:dyDescent="0.3">
      <c r="A186" s="69" t="s">
        <v>22</v>
      </c>
      <c r="B186" s="1" t="s">
        <v>191</v>
      </c>
      <c r="C186" s="4">
        <v>210</v>
      </c>
      <c r="D186" s="4">
        <v>48</v>
      </c>
      <c r="E186" s="4">
        <v>8</v>
      </c>
      <c r="F186" s="4">
        <v>1</v>
      </c>
      <c r="G186" s="4">
        <v>27</v>
      </c>
      <c r="H186" s="5">
        <v>0</v>
      </c>
      <c r="I186" s="4">
        <v>116</v>
      </c>
      <c r="J186" s="4">
        <v>1</v>
      </c>
      <c r="K186" s="4">
        <v>0</v>
      </c>
      <c r="L186" s="4">
        <v>4</v>
      </c>
      <c r="M186" s="4">
        <v>2</v>
      </c>
      <c r="N186" s="66">
        <v>0</v>
      </c>
      <c r="O186" s="66">
        <v>1</v>
      </c>
      <c r="P186" s="66">
        <v>0</v>
      </c>
      <c r="Q186" s="162">
        <v>1</v>
      </c>
      <c r="R186" s="70">
        <v>1</v>
      </c>
    </row>
    <row r="187" spans="1:18" x14ac:dyDescent="0.3">
      <c r="A187" s="69" t="s">
        <v>22</v>
      </c>
      <c r="B187" s="1" t="s">
        <v>192</v>
      </c>
      <c r="C187" s="4">
        <v>145</v>
      </c>
      <c r="D187" s="4">
        <v>23</v>
      </c>
      <c r="E187" s="4">
        <v>4</v>
      </c>
      <c r="F187" s="4">
        <v>3</v>
      </c>
      <c r="G187" s="4">
        <v>12</v>
      </c>
      <c r="H187" s="5">
        <v>0</v>
      </c>
      <c r="I187" s="4">
        <v>95</v>
      </c>
      <c r="J187" s="4">
        <v>0</v>
      </c>
      <c r="K187" s="4">
        <v>0</v>
      </c>
      <c r="L187" s="4">
        <v>1</v>
      </c>
      <c r="M187" s="4">
        <v>4</v>
      </c>
      <c r="N187" s="66">
        <v>0</v>
      </c>
      <c r="O187" s="66">
        <v>0</v>
      </c>
      <c r="P187" s="66">
        <v>0</v>
      </c>
      <c r="Q187" s="162">
        <v>1</v>
      </c>
      <c r="R187" s="70">
        <v>2</v>
      </c>
    </row>
    <row r="188" spans="1:18" x14ac:dyDescent="0.3">
      <c r="A188" s="69" t="s">
        <v>22</v>
      </c>
      <c r="B188" s="1" t="s">
        <v>193</v>
      </c>
      <c r="C188" s="4">
        <v>5683</v>
      </c>
      <c r="D188" s="4">
        <v>2025</v>
      </c>
      <c r="E188" s="4">
        <v>76</v>
      </c>
      <c r="F188" s="4">
        <v>55</v>
      </c>
      <c r="G188" s="4">
        <v>1375</v>
      </c>
      <c r="H188" s="5">
        <v>11</v>
      </c>
      <c r="I188" s="4">
        <v>1758</v>
      </c>
      <c r="J188" s="4">
        <v>36</v>
      </c>
      <c r="K188" s="4">
        <v>0</v>
      </c>
      <c r="L188" s="4">
        <v>108</v>
      </c>
      <c r="M188" s="4">
        <v>50</v>
      </c>
      <c r="N188" s="66">
        <v>21</v>
      </c>
      <c r="O188" s="66">
        <v>100</v>
      </c>
      <c r="P188" s="66">
        <v>46</v>
      </c>
      <c r="Q188" s="162">
        <v>5</v>
      </c>
      <c r="R188" s="70">
        <v>17</v>
      </c>
    </row>
    <row r="189" spans="1:18" x14ac:dyDescent="0.3">
      <c r="A189" s="69" t="s">
        <v>22</v>
      </c>
      <c r="B189" s="1" t="s">
        <v>194</v>
      </c>
      <c r="C189" s="4">
        <v>5991</v>
      </c>
      <c r="D189" s="4">
        <v>2562</v>
      </c>
      <c r="E189" s="4">
        <v>81</v>
      </c>
      <c r="F189" s="4">
        <v>89</v>
      </c>
      <c r="G189" s="4">
        <v>1258</v>
      </c>
      <c r="H189" s="5">
        <v>4</v>
      </c>
      <c r="I189" s="4">
        <v>1607</v>
      </c>
      <c r="J189" s="4">
        <v>40</v>
      </c>
      <c r="K189" s="4">
        <v>2</v>
      </c>
      <c r="L189" s="4">
        <v>32</v>
      </c>
      <c r="M189" s="4">
        <v>47</v>
      </c>
      <c r="N189" s="66">
        <v>42</v>
      </c>
      <c r="O189" s="66">
        <v>158</v>
      </c>
      <c r="P189" s="66">
        <v>52</v>
      </c>
      <c r="Q189" s="162">
        <v>5</v>
      </c>
      <c r="R189" s="70">
        <v>12</v>
      </c>
    </row>
    <row r="190" spans="1:18" x14ac:dyDescent="0.3">
      <c r="A190" s="69" t="s">
        <v>22</v>
      </c>
      <c r="B190" s="1" t="s">
        <v>195</v>
      </c>
      <c r="C190" s="4">
        <v>1223</v>
      </c>
      <c r="D190" s="4">
        <v>415</v>
      </c>
      <c r="E190" s="4">
        <v>20</v>
      </c>
      <c r="F190" s="4">
        <v>24</v>
      </c>
      <c r="G190" s="4">
        <v>201</v>
      </c>
      <c r="H190" s="5">
        <v>0</v>
      </c>
      <c r="I190" s="4">
        <v>444</v>
      </c>
      <c r="J190" s="4">
        <v>6</v>
      </c>
      <c r="K190" s="4">
        <v>1</v>
      </c>
      <c r="L190" s="4">
        <v>56</v>
      </c>
      <c r="M190" s="4">
        <v>11</v>
      </c>
      <c r="N190" s="66">
        <v>8</v>
      </c>
      <c r="O190" s="66">
        <v>16</v>
      </c>
      <c r="P190" s="66">
        <v>14</v>
      </c>
      <c r="Q190" s="162">
        <v>3</v>
      </c>
      <c r="R190" s="70">
        <v>4</v>
      </c>
    </row>
    <row r="191" spans="1:18" x14ac:dyDescent="0.3">
      <c r="A191" s="69" t="s">
        <v>22</v>
      </c>
      <c r="B191" s="1" t="s">
        <v>196</v>
      </c>
      <c r="C191" s="4">
        <v>176</v>
      </c>
      <c r="D191" s="4">
        <v>34</v>
      </c>
      <c r="E191" s="4">
        <v>6</v>
      </c>
      <c r="F191" s="4">
        <v>1</v>
      </c>
      <c r="G191" s="4">
        <v>0</v>
      </c>
      <c r="H191" s="5">
        <v>0</v>
      </c>
      <c r="I191" s="4">
        <v>118</v>
      </c>
      <c r="J191" s="4">
        <v>0</v>
      </c>
      <c r="K191" s="4">
        <v>0</v>
      </c>
      <c r="L191" s="4">
        <v>4</v>
      </c>
      <c r="M191" s="4">
        <v>3</v>
      </c>
      <c r="N191" s="66">
        <v>0</v>
      </c>
      <c r="O191" s="66">
        <v>2</v>
      </c>
      <c r="P191" s="66">
        <v>0</v>
      </c>
      <c r="Q191" s="162">
        <v>2</v>
      </c>
      <c r="R191" s="70">
        <v>6</v>
      </c>
    </row>
    <row r="192" spans="1:18" x14ac:dyDescent="0.3">
      <c r="A192" s="69" t="s">
        <v>389</v>
      </c>
      <c r="B192" s="1" t="s">
        <v>197</v>
      </c>
      <c r="C192" s="4">
        <v>277</v>
      </c>
      <c r="D192" s="4">
        <v>76</v>
      </c>
      <c r="E192" s="4">
        <v>4</v>
      </c>
      <c r="F192" s="4">
        <v>1</v>
      </c>
      <c r="G192" s="4">
        <v>31</v>
      </c>
      <c r="H192" s="5">
        <v>0</v>
      </c>
      <c r="I192" s="4">
        <v>157</v>
      </c>
      <c r="J192" s="4">
        <v>0</v>
      </c>
      <c r="K192" s="4">
        <v>0</v>
      </c>
      <c r="L192" s="4">
        <v>2</v>
      </c>
      <c r="M192" s="4">
        <v>2</v>
      </c>
      <c r="N192" s="66">
        <v>0</v>
      </c>
      <c r="O192" s="66">
        <v>2</v>
      </c>
      <c r="P192" s="66">
        <v>0</v>
      </c>
      <c r="Q192" s="162">
        <v>0</v>
      </c>
      <c r="R192" s="70">
        <v>2</v>
      </c>
    </row>
    <row r="193" spans="1:18" x14ac:dyDescent="0.3">
      <c r="A193" s="69" t="s">
        <v>389</v>
      </c>
      <c r="B193" s="1" t="s">
        <v>198</v>
      </c>
      <c r="C193" s="4">
        <v>440</v>
      </c>
      <c r="D193" s="4">
        <v>147</v>
      </c>
      <c r="E193" s="4">
        <v>5</v>
      </c>
      <c r="F193" s="4">
        <v>15</v>
      </c>
      <c r="G193" s="4">
        <v>56</v>
      </c>
      <c r="H193" s="5">
        <v>0</v>
      </c>
      <c r="I193" s="4">
        <v>190</v>
      </c>
      <c r="J193" s="4">
        <v>1</v>
      </c>
      <c r="K193" s="4">
        <v>0</v>
      </c>
      <c r="L193" s="4">
        <v>6</v>
      </c>
      <c r="M193" s="4">
        <v>9</v>
      </c>
      <c r="N193" s="66">
        <v>2</v>
      </c>
      <c r="O193" s="66">
        <v>0</v>
      </c>
      <c r="P193" s="66">
        <v>2</v>
      </c>
      <c r="Q193" s="162">
        <v>1</v>
      </c>
      <c r="R193" s="70">
        <v>6</v>
      </c>
    </row>
    <row r="194" spans="1:18" x14ac:dyDescent="0.3">
      <c r="A194" s="69" t="s">
        <v>389</v>
      </c>
      <c r="B194" s="1" t="s">
        <v>199</v>
      </c>
      <c r="C194" s="4">
        <v>205</v>
      </c>
      <c r="D194" s="4">
        <v>54</v>
      </c>
      <c r="E194" s="4">
        <v>2</v>
      </c>
      <c r="F194" s="4">
        <v>1</v>
      </c>
      <c r="G194" s="4">
        <v>13</v>
      </c>
      <c r="H194" s="5">
        <v>0</v>
      </c>
      <c r="I194" s="4">
        <v>127</v>
      </c>
      <c r="J194" s="4">
        <v>1</v>
      </c>
      <c r="K194" s="4">
        <v>0</v>
      </c>
      <c r="L194" s="4">
        <v>3</v>
      </c>
      <c r="M194" s="4">
        <v>1</v>
      </c>
      <c r="N194" s="66">
        <v>0</v>
      </c>
      <c r="O194" s="66">
        <v>0</v>
      </c>
      <c r="P194" s="66">
        <v>0</v>
      </c>
      <c r="Q194" s="162">
        <v>0</v>
      </c>
      <c r="R194" s="70">
        <v>3</v>
      </c>
    </row>
    <row r="195" spans="1:18" x14ac:dyDescent="0.3">
      <c r="A195" s="69" t="s">
        <v>389</v>
      </c>
      <c r="B195" s="1" t="s">
        <v>200</v>
      </c>
      <c r="C195" s="4">
        <v>2303</v>
      </c>
      <c r="D195" s="4">
        <v>667</v>
      </c>
      <c r="E195" s="4">
        <v>15</v>
      </c>
      <c r="F195" s="4">
        <v>95</v>
      </c>
      <c r="G195" s="4">
        <v>893</v>
      </c>
      <c r="H195" s="5">
        <v>10</v>
      </c>
      <c r="I195" s="4">
        <v>486</v>
      </c>
      <c r="J195" s="4">
        <v>6</v>
      </c>
      <c r="K195" s="4">
        <v>0</v>
      </c>
      <c r="L195" s="4">
        <v>55</v>
      </c>
      <c r="M195" s="4">
        <v>28</v>
      </c>
      <c r="N195" s="66">
        <v>5</v>
      </c>
      <c r="O195" s="66">
        <v>30</v>
      </c>
      <c r="P195" s="66">
        <v>2</v>
      </c>
      <c r="Q195" s="162">
        <v>4</v>
      </c>
      <c r="R195" s="70">
        <v>7</v>
      </c>
    </row>
    <row r="196" spans="1:18" x14ac:dyDescent="0.3">
      <c r="A196" s="69" t="s">
        <v>389</v>
      </c>
      <c r="B196" s="1" t="s">
        <v>201</v>
      </c>
      <c r="C196" s="4">
        <v>194</v>
      </c>
      <c r="D196" s="4">
        <v>69</v>
      </c>
      <c r="E196" s="4">
        <v>4</v>
      </c>
      <c r="F196" s="4">
        <v>6</v>
      </c>
      <c r="G196" s="4">
        <v>19</v>
      </c>
      <c r="H196" s="5">
        <v>0</v>
      </c>
      <c r="I196" s="4">
        <v>82</v>
      </c>
      <c r="J196" s="4">
        <v>5</v>
      </c>
      <c r="K196" s="4">
        <v>0</v>
      </c>
      <c r="L196" s="4">
        <v>3</v>
      </c>
      <c r="M196" s="4">
        <v>4</v>
      </c>
      <c r="N196" s="66">
        <v>0</v>
      </c>
      <c r="O196" s="66">
        <v>0</v>
      </c>
      <c r="P196" s="66">
        <v>0</v>
      </c>
      <c r="Q196" s="162">
        <v>0</v>
      </c>
      <c r="R196" s="70">
        <v>2</v>
      </c>
    </row>
    <row r="197" spans="1:18" x14ac:dyDescent="0.3">
      <c r="A197" s="69" t="s">
        <v>389</v>
      </c>
      <c r="B197" s="1" t="s">
        <v>202</v>
      </c>
      <c r="C197" s="4">
        <v>1974</v>
      </c>
      <c r="D197" s="4">
        <v>347</v>
      </c>
      <c r="E197" s="4">
        <v>18</v>
      </c>
      <c r="F197" s="4">
        <v>23</v>
      </c>
      <c r="G197" s="4">
        <v>698</v>
      </c>
      <c r="H197" s="5">
        <v>6</v>
      </c>
      <c r="I197" s="4">
        <v>740</v>
      </c>
      <c r="J197" s="4">
        <v>9</v>
      </c>
      <c r="K197" s="4">
        <v>8</v>
      </c>
      <c r="L197" s="4">
        <v>60</v>
      </c>
      <c r="M197" s="4">
        <v>13</v>
      </c>
      <c r="N197" s="66">
        <v>1</v>
      </c>
      <c r="O197" s="66">
        <v>34</v>
      </c>
      <c r="P197" s="66">
        <v>4</v>
      </c>
      <c r="Q197" s="162">
        <v>7</v>
      </c>
      <c r="R197" s="70">
        <v>6</v>
      </c>
    </row>
    <row r="198" spans="1:18" x14ac:dyDescent="0.3">
      <c r="A198" s="69" t="s">
        <v>389</v>
      </c>
      <c r="B198" s="1" t="s">
        <v>203</v>
      </c>
      <c r="C198" s="4">
        <v>346</v>
      </c>
      <c r="D198" s="4">
        <v>100</v>
      </c>
      <c r="E198" s="4">
        <v>2</v>
      </c>
      <c r="F198" s="4">
        <v>0</v>
      </c>
      <c r="G198" s="4">
        <v>51</v>
      </c>
      <c r="H198" s="5">
        <v>0</v>
      </c>
      <c r="I198" s="4">
        <v>169</v>
      </c>
      <c r="J198" s="4">
        <v>2</v>
      </c>
      <c r="K198" s="4">
        <v>2</v>
      </c>
      <c r="L198" s="4">
        <v>7</v>
      </c>
      <c r="M198" s="4">
        <v>8</v>
      </c>
      <c r="N198" s="66">
        <v>0</v>
      </c>
      <c r="O198" s="66">
        <v>0</v>
      </c>
      <c r="P198" s="66">
        <v>0</v>
      </c>
      <c r="Q198" s="162">
        <v>0</v>
      </c>
      <c r="R198" s="70">
        <v>5</v>
      </c>
    </row>
    <row r="199" spans="1:18" x14ac:dyDescent="0.3">
      <c r="A199" s="69" t="s">
        <v>389</v>
      </c>
      <c r="B199" s="1" t="s">
        <v>204</v>
      </c>
      <c r="C199" s="4">
        <v>3808</v>
      </c>
      <c r="D199" s="4">
        <v>1392</v>
      </c>
      <c r="E199" s="4">
        <v>41</v>
      </c>
      <c r="F199" s="4">
        <v>166</v>
      </c>
      <c r="G199" s="4">
        <v>634</v>
      </c>
      <c r="H199" s="5">
        <v>0</v>
      </c>
      <c r="I199" s="4">
        <v>1376</v>
      </c>
      <c r="J199" s="4">
        <v>22</v>
      </c>
      <c r="K199" s="4">
        <v>1</v>
      </c>
      <c r="L199" s="4">
        <v>44</v>
      </c>
      <c r="M199" s="4">
        <v>19</v>
      </c>
      <c r="N199" s="66">
        <v>20</v>
      </c>
      <c r="O199" s="66">
        <v>47</v>
      </c>
      <c r="P199" s="66">
        <v>33</v>
      </c>
      <c r="Q199" s="162">
        <v>8</v>
      </c>
      <c r="R199" s="70">
        <v>5</v>
      </c>
    </row>
    <row r="200" spans="1:18" x14ac:dyDescent="0.3">
      <c r="A200" s="69" t="s">
        <v>389</v>
      </c>
      <c r="B200" s="1" t="s">
        <v>205</v>
      </c>
      <c r="C200" s="4">
        <v>1448</v>
      </c>
      <c r="D200" s="4">
        <v>217</v>
      </c>
      <c r="E200" s="4">
        <v>7</v>
      </c>
      <c r="F200" s="4">
        <v>10</v>
      </c>
      <c r="G200" s="4">
        <v>550</v>
      </c>
      <c r="H200" s="5">
        <v>0</v>
      </c>
      <c r="I200" s="4">
        <v>598</v>
      </c>
      <c r="J200" s="4">
        <v>1</v>
      </c>
      <c r="K200" s="4">
        <v>1</v>
      </c>
      <c r="L200" s="4">
        <v>11</v>
      </c>
      <c r="M200" s="4">
        <v>5</v>
      </c>
      <c r="N200" s="66">
        <v>11</v>
      </c>
      <c r="O200" s="66">
        <v>18</v>
      </c>
      <c r="P200" s="66">
        <v>4</v>
      </c>
      <c r="Q200" s="162">
        <v>11</v>
      </c>
      <c r="R200" s="70">
        <v>4</v>
      </c>
    </row>
    <row r="201" spans="1:18" x14ac:dyDescent="0.3">
      <c r="A201" s="69" t="s">
        <v>389</v>
      </c>
      <c r="B201" s="1" t="s">
        <v>206</v>
      </c>
      <c r="C201" s="4">
        <v>272</v>
      </c>
      <c r="D201" s="4">
        <v>62</v>
      </c>
      <c r="E201" s="4">
        <v>5</v>
      </c>
      <c r="F201" s="4">
        <v>19</v>
      </c>
      <c r="G201" s="4">
        <v>28</v>
      </c>
      <c r="H201" s="5">
        <v>0</v>
      </c>
      <c r="I201" s="4">
        <v>146</v>
      </c>
      <c r="J201" s="4">
        <v>2</v>
      </c>
      <c r="K201" s="4">
        <v>0</v>
      </c>
      <c r="L201" s="4">
        <v>4</v>
      </c>
      <c r="M201" s="4">
        <v>2</v>
      </c>
      <c r="N201" s="66">
        <v>0</v>
      </c>
      <c r="O201" s="66">
        <v>2</v>
      </c>
      <c r="P201" s="66">
        <v>0</v>
      </c>
      <c r="Q201" s="162">
        <v>0</v>
      </c>
      <c r="R201" s="70">
        <v>2</v>
      </c>
    </row>
    <row r="202" spans="1:18" x14ac:dyDescent="0.3">
      <c r="A202" s="69" t="s">
        <v>389</v>
      </c>
      <c r="B202" s="1" t="s">
        <v>207</v>
      </c>
      <c r="C202" s="4">
        <v>4428</v>
      </c>
      <c r="D202" s="4">
        <v>1640</v>
      </c>
      <c r="E202" s="4">
        <v>40</v>
      </c>
      <c r="F202" s="4">
        <v>86</v>
      </c>
      <c r="G202" s="4">
        <v>1075</v>
      </c>
      <c r="H202" s="5">
        <v>0</v>
      </c>
      <c r="I202" s="4">
        <v>1307</v>
      </c>
      <c r="J202" s="4">
        <v>16</v>
      </c>
      <c r="K202" s="4">
        <v>1</v>
      </c>
      <c r="L202" s="4">
        <v>55</v>
      </c>
      <c r="M202" s="4">
        <v>39</v>
      </c>
      <c r="N202" s="66">
        <v>17</v>
      </c>
      <c r="O202" s="66">
        <v>88</v>
      </c>
      <c r="P202" s="66">
        <v>46</v>
      </c>
      <c r="Q202" s="162">
        <v>5</v>
      </c>
      <c r="R202" s="70">
        <v>13</v>
      </c>
    </row>
    <row r="203" spans="1:18" x14ac:dyDescent="0.3">
      <c r="A203" s="69" t="s">
        <v>389</v>
      </c>
      <c r="B203" s="1" t="s">
        <v>208</v>
      </c>
      <c r="C203" s="4">
        <v>135</v>
      </c>
      <c r="D203" s="4">
        <v>23</v>
      </c>
      <c r="E203" s="4">
        <v>3</v>
      </c>
      <c r="F203" s="4">
        <v>3</v>
      </c>
      <c r="G203" s="4">
        <v>6</v>
      </c>
      <c r="H203" s="5">
        <v>0</v>
      </c>
      <c r="I203" s="4">
        <v>95</v>
      </c>
      <c r="J203" s="4">
        <v>0</v>
      </c>
      <c r="K203" s="4">
        <v>0</v>
      </c>
      <c r="L203" s="4">
        <v>1</v>
      </c>
      <c r="M203" s="4">
        <v>1</v>
      </c>
      <c r="N203" s="66">
        <v>0</v>
      </c>
      <c r="O203" s="66">
        <v>2</v>
      </c>
      <c r="P203" s="66">
        <v>0</v>
      </c>
      <c r="Q203" s="162">
        <v>0</v>
      </c>
      <c r="R203" s="70">
        <v>1</v>
      </c>
    </row>
    <row r="204" spans="1:18" x14ac:dyDescent="0.3">
      <c r="A204" s="69" t="s">
        <v>389</v>
      </c>
      <c r="B204" s="1" t="s">
        <v>209</v>
      </c>
      <c r="C204" s="4">
        <v>4790</v>
      </c>
      <c r="D204" s="4">
        <v>1860</v>
      </c>
      <c r="E204" s="4">
        <v>25</v>
      </c>
      <c r="F204" s="4">
        <v>127</v>
      </c>
      <c r="G204" s="4">
        <v>807</v>
      </c>
      <c r="H204" s="5">
        <v>9</v>
      </c>
      <c r="I204" s="4">
        <v>1576</v>
      </c>
      <c r="J204" s="4">
        <v>25</v>
      </c>
      <c r="K204" s="4">
        <v>2</v>
      </c>
      <c r="L204" s="4">
        <v>128</v>
      </c>
      <c r="M204" s="4">
        <v>47</v>
      </c>
      <c r="N204" s="66">
        <v>49</v>
      </c>
      <c r="O204" s="66">
        <v>79</v>
      </c>
      <c r="P204" s="66">
        <v>38</v>
      </c>
      <c r="Q204" s="162">
        <v>2</v>
      </c>
      <c r="R204" s="70">
        <v>16</v>
      </c>
    </row>
    <row r="205" spans="1:18" x14ac:dyDescent="0.3">
      <c r="A205" s="69" t="s">
        <v>389</v>
      </c>
      <c r="B205" s="1" t="s">
        <v>210</v>
      </c>
      <c r="C205" s="4">
        <v>573</v>
      </c>
      <c r="D205" s="4">
        <v>141</v>
      </c>
      <c r="E205" s="4">
        <v>9</v>
      </c>
      <c r="F205" s="4">
        <v>32</v>
      </c>
      <c r="G205" s="4">
        <v>104</v>
      </c>
      <c r="H205" s="5">
        <v>0</v>
      </c>
      <c r="I205" s="4">
        <v>249</v>
      </c>
      <c r="J205" s="4">
        <v>3</v>
      </c>
      <c r="K205" s="4">
        <v>1</v>
      </c>
      <c r="L205" s="4">
        <v>11</v>
      </c>
      <c r="M205" s="4">
        <v>12</v>
      </c>
      <c r="N205" s="66">
        <v>1</v>
      </c>
      <c r="O205" s="66">
        <v>0</v>
      </c>
      <c r="P205" s="66">
        <v>0</v>
      </c>
      <c r="Q205" s="162">
        <v>1</v>
      </c>
      <c r="R205" s="70">
        <v>9</v>
      </c>
    </row>
    <row r="206" spans="1:18" x14ac:dyDescent="0.3">
      <c r="A206" s="69" t="s">
        <v>389</v>
      </c>
      <c r="B206" s="1" t="s">
        <v>211</v>
      </c>
      <c r="C206" s="4">
        <v>682</v>
      </c>
      <c r="D206" s="4">
        <v>174</v>
      </c>
      <c r="E206" s="4">
        <v>4</v>
      </c>
      <c r="F206" s="4">
        <v>9</v>
      </c>
      <c r="G206" s="4">
        <v>110</v>
      </c>
      <c r="H206" s="5">
        <v>0</v>
      </c>
      <c r="I206" s="4">
        <v>323</v>
      </c>
      <c r="J206" s="4">
        <v>3</v>
      </c>
      <c r="K206" s="4">
        <v>0</v>
      </c>
      <c r="L206" s="4">
        <v>34</v>
      </c>
      <c r="M206" s="4">
        <v>9</v>
      </c>
      <c r="N206" s="66">
        <v>3</v>
      </c>
      <c r="O206" s="66">
        <v>4</v>
      </c>
      <c r="P206" s="66">
        <v>0</v>
      </c>
      <c r="Q206" s="162">
        <v>2</v>
      </c>
      <c r="R206" s="70">
        <v>7</v>
      </c>
    </row>
    <row r="207" spans="1:18" x14ac:dyDescent="0.3">
      <c r="A207" s="69" t="s">
        <v>389</v>
      </c>
      <c r="B207" s="1" t="s">
        <v>212</v>
      </c>
      <c r="C207" s="4">
        <v>357</v>
      </c>
      <c r="D207" s="4">
        <v>138</v>
      </c>
      <c r="E207" s="4">
        <v>3</v>
      </c>
      <c r="F207" s="4">
        <v>6</v>
      </c>
      <c r="G207" s="4">
        <v>29</v>
      </c>
      <c r="H207" s="5">
        <v>0</v>
      </c>
      <c r="I207" s="4">
        <v>171</v>
      </c>
      <c r="J207" s="4">
        <v>1</v>
      </c>
      <c r="K207" s="4">
        <v>0</v>
      </c>
      <c r="L207" s="4">
        <v>4</v>
      </c>
      <c r="M207" s="4">
        <v>1</v>
      </c>
      <c r="N207" s="66">
        <v>0</v>
      </c>
      <c r="O207" s="66">
        <v>2</v>
      </c>
      <c r="P207" s="66">
        <v>0</v>
      </c>
      <c r="Q207" s="162">
        <v>0</v>
      </c>
      <c r="R207" s="70">
        <v>2</v>
      </c>
    </row>
    <row r="208" spans="1:18" x14ac:dyDescent="0.3">
      <c r="A208" s="69" t="s">
        <v>389</v>
      </c>
      <c r="B208" s="1" t="s">
        <v>213</v>
      </c>
      <c r="C208" s="4">
        <v>466</v>
      </c>
      <c r="D208" s="4">
        <v>211</v>
      </c>
      <c r="E208" s="4">
        <v>5</v>
      </c>
      <c r="F208" s="4">
        <v>2</v>
      </c>
      <c r="G208" s="4">
        <v>67</v>
      </c>
      <c r="H208" s="5">
        <v>7</v>
      </c>
      <c r="I208" s="4">
        <v>148</v>
      </c>
      <c r="J208" s="4">
        <v>2</v>
      </c>
      <c r="K208" s="4">
        <v>1</v>
      </c>
      <c r="L208" s="4">
        <v>11</v>
      </c>
      <c r="M208" s="4">
        <v>2</v>
      </c>
      <c r="N208" s="66">
        <v>1</v>
      </c>
      <c r="O208" s="66">
        <v>0</v>
      </c>
      <c r="P208" s="66">
        <v>0</v>
      </c>
      <c r="Q208" s="162">
        <v>1</v>
      </c>
      <c r="R208" s="70">
        <v>8</v>
      </c>
    </row>
    <row r="209" spans="1:18" x14ac:dyDescent="0.3">
      <c r="A209" s="69" t="s">
        <v>389</v>
      </c>
      <c r="B209" s="1" t="s">
        <v>214</v>
      </c>
      <c r="C209" s="4">
        <v>309</v>
      </c>
      <c r="D209" s="4">
        <v>68</v>
      </c>
      <c r="E209" s="4">
        <v>4</v>
      </c>
      <c r="F209" s="4">
        <v>1</v>
      </c>
      <c r="G209" s="4">
        <v>56</v>
      </c>
      <c r="H209" s="5">
        <v>0</v>
      </c>
      <c r="I209" s="4">
        <v>162</v>
      </c>
      <c r="J209" s="4">
        <v>2</v>
      </c>
      <c r="K209" s="4">
        <v>0</v>
      </c>
      <c r="L209" s="4">
        <v>11</v>
      </c>
      <c r="M209" s="4">
        <v>1</v>
      </c>
      <c r="N209" s="66">
        <v>0</v>
      </c>
      <c r="O209" s="66">
        <v>2</v>
      </c>
      <c r="P209" s="66">
        <v>0</v>
      </c>
      <c r="Q209" s="162">
        <v>0</v>
      </c>
      <c r="R209" s="70">
        <v>2</v>
      </c>
    </row>
    <row r="210" spans="1:18" x14ac:dyDescent="0.3">
      <c r="A210" s="69" t="s">
        <v>389</v>
      </c>
      <c r="B210" s="1" t="s">
        <v>215</v>
      </c>
      <c r="C210" s="4">
        <v>238</v>
      </c>
      <c r="D210" s="4">
        <v>72</v>
      </c>
      <c r="E210" s="4">
        <v>4</v>
      </c>
      <c r="F210" s="4">
        <v>1</v>
      </c>
      <c r="G210" s="4">
        <v>28</v>
      </c>
      <c r="H210" s="5">
        <v>0</v>
      </c>
      <c r="I210" s="4">
        <v>104</v>
      </c>
      <c r="J210" s="4">
        <v>2</v>
      </c>
      <c r="K210" s="4">
        <v>0</v>
      </c>
      <c r="L210" s="4">
        <v>5</v>
      </c>
      <c r="M210" s="4">
        <v>3</v>
      </c>
      <c r="N210" s="66">
        <v>0</v>
      </c>
      <c r="O210" s="66">
        <v>10</v>
      </c>
      <c r="P210" s="66">
        <v>4</v>
      </c>
      <c r="Q210" s="162">
        <v>0</v>
      </c>
      <c r="R210" s="70">
        <v>5</v>
      </c>
    </row>
    <row r="211" spans="1:18" x14ac:dyDescent="0.3">
      <c r="A211" s="69" t="s">
        <v>389</v>
      </c>
      <c r="B211" s="1" t="s">
        <v>216</v>
      </c>
      <c r="C211" s="4">
        <v>249</v>
      </c>
      <c r="D211" s="4">
        <v>44</v>
      </c>
      <c r="E211" s="4">
        <v>7</v>
      </c>
      <c r="F211" s="4">
        <v>1</v>
      </c>
      <c r="G211" s="4">
        <v>43</v>
      </c>
      <c r="H211" s="5">
        <v>0</v>
      </c>
      <c r="I211" s="4">
        <v>141</v>
      </c>
      <c r="J211" s="4">
        <v>0</v>
      </c>
      <c r="K211" s="4">
        <v>0</v>
      </c>
      <c r="L211" s="4">
        <v>6</v>
      </c>
      <c r="M211" s="4">
        <v>2</v>
      </c>
      <c r="N211" s="66">
        <v>0</v>
      </c>
      <c r="O211" s="66">
        <v>0</v>
      </c>
      <c r="P211" s="66">
        <v>0</v>
      </c>
      <c r="Q211" s="162">
        <v>0</v>
      </c>
      <c r="R211" s="70">
        <v>5</v>
      </c>
    </row>
    <row r="212" spans="1:18" x14ac:dyDescent="0.3">
      <c r="A212" s="69" t="s">
        <v>389</v>
      </c>
      <c r="B212" s="1" t="s">
        <v>217</v>
      </c>
      <c r="C212" s="4">
        <v>468</v>
      </c>
      <c r="D212" s="4">
        <v>136</v>
      </c>
      <c r="E212" s="4">
        <v>7</v>
      </c>
      <c r="F212" s="4">
        <v>6</v>
      </c>
      <c r="G212" s="4">
        <v>75</v>
      </c>
      <c r="H212" s="5">
        <v>0</v>
      </c>
      <c r="I212" s="4">
        <v>210</v>
      </c>
      <c r="J212" s="4">
        <v>4</v>
      </c>
      <c r="K212" s="4">
        <v>1</v>
      </c>
      <c r="L212" s="4">
        <v>9</v>
      </c>
      <c r="M212" s="4">
        <v>10</v>
      </c>
      <c r="N212" s="66">
        <v>0</v>
      </c>
      <c r="O212" s="66">
        <v>5</v>
      </c>
      <c r="P212" s="66">
        <v>0</v>
      </c>
      <c r="Q212" s="162">
        <v>0</v>
      </c>
      <c r="R212" s="70">
        <v>5</v>
      </c>
    </row>
    <row r="213" spans="1:18" x14ac:dyDescent="0.3">
      <c r="A213" s="69" t="s">
        <v>389</v>
      </c>
      <c r="B213" s="1" t="s">
        <v>218</v>
      </c>
      <c r="C213" s="4">
        <v>781</v>
      </c>
      <c r="D213" s="4">
        <v>287</v>
      </c>
      <c r="E213" s="4">
        <v>19</v>
      </c>
      <c r="F213" s="4">
        <v>22</v>
      </c>
      <c r="G213" s="4">
        <v>123</v>
      </c>
      <c r="H213" s="5">
        <v>12</v>
      </c>
      <c r="I213" s="4">
        <v>248</v>
      </c>
      <c r="J213" s="4">
        <v>6</v>
      </c>
      <c r="K213" s="4">
        <v>0</v>
      </c>
      <c r="L213" s="4">
        <v>25</v>
      </c>
      <c r="M213" s="4">
        <v>25</v>
      </c>
      <c r="N213" s="66">
        <v>7</v>
      </c>
      <c r="O213" s="66">
        <v>4</v>
      </c>
      <c r="P213" s="66">
        <v>0</v>
      </c>
      <c r="Q213" s="162">
        <v>0</v>
      </c>
      <c r="R213" s="70">
        <v>3</v>
      </c>
    </row>
    <row r="214" spans="1:18" x14ac:dyDescent="0.3">
      <c r="A214" s="69" t="s">
        <v>23</v>
      </c>
      <c r="B214" s="1" t="s">
        <v>219</v>
      </c>
      <c r="C214" s="4">
        <v>4186</v>
      </c>
      <c r="D214" s="4">
        <v>1194</v>
      </c>
      <c r="E214" s="4">
        <v>26</v>
      </c>
      <c r="F214" s="4">
        <v>75</v>
      </c>
      <c r="G214" s="4">
        <v>1162</v>
      </c>
      <c r="H214" s="5">
        <v>12</v>
      </c>
      <c r="I214" s="4">
        <v>1320</v>
      </c>
      <c r="J214" s="4">
        <v>35</v>
      </c>
      <c r="K214" s="4">
        <v>3</v>
      </c>
      <c r="L214" s="4">
        <v>154</v>
      </c>
      <c r="M214" s="4">
        <v>38</v>
      </c>
      <c r="N214" s="66">
        <v>17</v>
      </c>
      <c r="O214" s="66">
        <v>85</v>
      </c>
      <c r="P214" s="66">
        <v>29</v>
      </c>
      <c r="Q214" s="162">
        <v>4</v>
      </c>
      <c r="R214" s="70">
        <v>32</v>
      </c>
    </row>
    <row r="215" spans="1:18" x14ac:dyDescent="0.3">
      <c r="A215" s="69" t="s">
        <v>23</v>
      </c>
      <c r="B215" s="1" t="s">
        <v>220</v>
      </c>
      <c r="C215" s="4">
        <v>3837</v>
      </c>
      <c r="D215" s="4">
        <v>1476</v>
      </c>
      <c r="E215" s="4">
        <v>27</v>
      </c>
      <c r="F215" s="4">
        <v>58</v>
      </c>
      <c r="G215" s="4">
        <v>673</v>
      </c>
      <c r="H215" s="5">
        <v>3</v>
      </c>
      <c r="I215" s="4">
        <v>1234</v>
      </c>
      <c r="J215" s="4">
        <v>33</v>
      </c>
      <c r="K215" s="4">
        <v>0</v>
      </c>
      <c r="L215" s="4">
        <v>141</v>
      </c>
      <c r="M215" s="4">
        <v>33</v>
      </c>
      <c r="N215" s="66">
        <v>22</v>
      </c>
      <c r="O215" s="66">
        <v>64</v>
      </c>
      <c r="P215" s="66">
        <v>2</v>
      </c>
      <c r="Q215" s="162">
        <v>8</v>
      </c>
      <c r="R215" s="70">
        <v>63</v>
      </c>
    </row>
    <row r="216" spans="1:18" x14ac:dyDescent="0.3">
      <c r="A216" s="69" t="s">
        <v>23</v>
      </c>
      <c r="B216" s="1" t="s">
        <v>221</v>
      </c>
      <c r="C216" s="4">
        <v>312</v>
      </c>
      <c r="D216" s="4">
        <v>82</v>
      </c>
      <c r="E216" s="4">
        <v>4</v>
      </c>
      <c r="F216" s="4">
        <v>2</v>
      </c>
      <c r="G216" s="4">
        <v>47</v>
      </c>
      <c r="H216" s="5">
        <v>6</v>
      </c>
      <c r="I216" s="4">
        <v>141</v>
      </c>
      <c r="J216" s="4">
        <v>2</v>
      </c>
      <c r="K216" s="4">
        <v>0</v>
      </c>
      <c r="L216" s="4">
        <v>16</v>
      </c>
      <c r="M216" s="4">
        <v>1</v>
      </c>
      <c r="N216" s="66">
        <v>0</v>
      </c>
      <c r="O216" s="66">
        <v>0</v>
      </c>
      <c r="P216" s="66">
        <v>0</v>
      </c>
      <c r="Q216" s="162">
        <v>0</v>
      </c>
      <c r="R216" s="70">
        <v>11</v>
      </c>
    </row>
    <row r="217" spans="1:18" x14ac:dyDescent="0.3">
      <c r="A217" s="69" t="s">
        <v>23</v>
      </c>
      <c r="B217" s="1" t="s">
        <v>222</v>
      </c>
      <c r="C217" s="4">
        <v>6478</v>
      </c>
      <c r="D217" s="4">
        <v>1709</v>
      </c>
      <c r="E217" s="4">
        <v>39</v>
      </c>
      <c r="F217" s="4">
        <v>190</v>
      </c>
      <c r="G217" s="4">
        <v>1793</v>
      </c>
      <c r="H217" s="5">
        <v>0</v>
      </c>
      <c r="I217" s="4">
        <v>1825</v>
      </c>
      <c r="J217" s="4">
        <v>36</v>
      </c>
      <c r="K217" s="4">
        <v>0</v>
      </c>
      <c r="L217" s="4">
        <v>586</v>
      </c>
      <c r="M217" s="4">
        <v>51</v>
      </c>
      <c r="N217" s="66">
        <v>26</v>
      </c>
      <c r="O217" s="66">
        <v>100</v>
      </c>
      <c r="P217" s="66">
        <v>48</v>
      </c>
      <c r="Q217" s="162">
        <v>3</v>
      </c>
      <c r="R217" s="70">
        <v>72</v>
      </c>
    </row>
    <row r="218" spans="1:18" x14ac:dyDescent="0.3">
      <c r="A218" s="69" t="s">
        <v>23</v>
      </c>
      <c r="B218" s="1" t="s">
        <v>224</v>
      </c>
      <c r="C218" s="4">
        <v>1851</v>
      </c>
      <c r="D218" s="4">
        <v>413</v>
      </c>
      <c r="E218" s="4">
        <v>8</v>
      </c>
      <c r="F218" s="4">
        <v>143</v>
      </c>
      <c r="G218" s="4">
        <v>432</v>
      </c>
      <c r="H218" s="5">
        <v>0</v>
      </c>
      <c r="I218" s="4">
        <v>664</v>
      </c>
      <c r="J218" s="4">
        <v>1</v>
      </c>
      <c r="K218" s="4">
        <v>0</v>
      </c>
      <c r="L218" s="4">
        <v>91</v>
      </c>
      <c r="M218" s="4">
        <v>13</v>
      </c>
      <c r="N218" s="66">
        <v>4</v>
      </c>
      <c r="O218" s="66">
        <v>39</v>
      </c>
      <c r="P218" s="66">
        <v>21</v>
      </c>
      <c r="Q218" s="162">
        <v>7</v>
      </c>
      <c r="R218" s="70">
        <v>15</v>
      </c>
    </row>
    <row r="219" spans="1:18" x14ac:dyDescent="0.3">
      <c r="A219" s="69" t="s">
        <v>23</v>
      </c>
      <c r="B219" s="1" t="s">
        <v>225</v>
      </c>
      <c r="C219" s="4">
        <v>721</v>
      </c>
      <c r="D219" s="4">
        <v>292</v>
      </c>
      <c r="E219" s="4">
        <v>14</v>
      </c>
      <c r="F219" s="4">
        <v>8</v>
      </c>
      <c r="G219" s="4">
        <v>87</v>
      </c>
      <c r="H219" s="5">
        <v>2</v>
      </c>
      <c r="I219" s="4">
        <v>252</v>
      </c>
      <c r="J219" s="4">
        <v>3</v>
      </c>
      <c r="K219" s="4">
        <v>0</v>
      </c>
      <c r="L219" s="4">
        <v>15</v>
      </c>
      <c r="M219" s="4">
        <v>11</v>
      </c>
      <c r="N219" s="66">
        <v>1</v>
      </c>
      <c r="O219" s="66">
        <v>4</v>
      </c>
      <c r="P219" s="66">
        <v>12</v>
      </c>
      <c r="Q219" s="162">
        <v>2</v>
      </c>
      <c r="R219" s="70">
        <v>18</v>
      </c>
    </row>
    <row r="220" spans="1:18" x14ac:dyDescent="0.3">
      <c r="A220" s="69" t="s">
        <v>23</v>
      </c>
      <c r="B220" s="1" t="s">
        <v>226</v>
      </c>
      <c r="C220" s="4">
        <v>188</v>
      </c>
      <c r="D220" s="4">
        <v>48</v>
      </c>
      <c r="E220" s="4">
        <v>3</v>
      </c>
      <c r="F220" s="4">
        <v>2</v>
      </c>
      <c r="G220" s="4">
        <v>5</v>
      </c>
      <c r="H220" s="5">
        <v>0</v>
      </c>
      <c r="I220" s="4">
        <v>120</v>
      </c>
      <c r="J220" s="4">
        <v>3</v>
      </c>
      <c r="K220" s="4">
        <v>0</v>
      </c>
      <c r="L220" s="4">
        <v>2</v>
      </c>
      <c r="M220" s="4">
        <v>0</v>
      </c>
      <c r="N220" s="66">
        <v>0</v>
      </c>
      <c r="O220" s="66">
        <v>0</v>
      </c>
      <c r="P220" s="66">
        <v>0</v>
      </c>
      <c r="Q220" s="162">
        <v>0</v>
      </c>
      <c r="R220" s="70">
        <v>5</v>
      </c>
    </row>
    <row r="221" spans="1:18" x14ac:dyDescent="0.3">
      <c r="A221" s="69" t="s">
        <v>23</v>
      </c>
      <c r="B221" s="1" t="s">
        <v>227</v>
      </c>
      <c r="C221" s="4">
        <v>831</v>
      </c>
      <c r="D221" s="4">
        <v>223</v>
      </c>
      <c r="E221" s="4">
        <v>12</v>
      </c>
      <c r="F221" s="4">
        <v>47</v>
      </c>
      <c r="G221" s="4">
        <v>122</v>
      </c>
      <c r="H221" s="5">
        <v>0</v>
      </c>
      <c r="I221" s="4">
        <v>340</v>
      </c>
      <c r="J221" s="4">
        <v>4</v>
      </c>
      <c r="K221" s="4">
        <v>0</v>
      </c>
      <c r="L221" s="4">
        <v>27</v>
      </c>
      <c r="M221" s="4">
        <v>9</v>
      </c>
      <c r="N221" s="66">
        <v>4</v>
      </c>
      <c r="O221" s="66">
        <v>3</v>
      </c>
      <c r="P221" s="66">
        <v>22</v>
      </c>
      <c r="Q221" s="162">
        <v>4</v>
      </c>
      <c r="R221" s="70">
        <v>14</v>
      </c>
    </row>
    <row r="222" spans="1:18" x14ac:dyDescent="0.3">
      <c r="A222" s="69" t="s">
        <v>23</v>
      </c>
      <c r="B222" s="1" t="s">
        <v>228</v>
      </c>
      <c r="C222" s="4">
        <v>296</v>
      </c>
      <c r="D222" s="4">
        <v>96</v>
      </c>
      <c r="E222" s="4">
        <v>5</v>
      </c>
      <c r="F222" s="4">
        <v>5</v>
      </c>
      <c r="G222" s="4">
        <v>30</v>
      </c>
      <c r="H222" s="5">
        <v>0</v>
      </c>
      <c r="I222" s="4">
        <v>138</v>
      </c>
      <c r="J222" s="4">
        <v>2</v>
      </c>
      <c r="K222" s="4">
        <v>0</v>
      </c>
      <c r="L222" s="4">
        <v>17</v>
      </c>
      <c r="M222" s="4">
        <v>0</v>
      </c>
      <c r="N222" s="66">
        <v>0</v>
      </c>
      <c r="O222" s="66">
        <v>0</v>
      </c>
      <c r="P222" s="66">
        <v>0</v>
      </c>
      <c r="Q222" s="162">
        <v>0</v>
      </c>
      <c r="R222" s="70">
        <v>3</v>
      </c>
    </row>
    <row r="223" spans="1:18" x14ac:dyDescent="0.3">
      <c r="A223" s="69" t="s">
        <v>23</v>
      </c>
      <c r="B223" s="1" t="s">
        <v>229</v>
      </c>
      <c r="C223" s="4">
        <v>2189</v>
      </c>
      <c r="D223" s="4">
        <v>688</v>
      </c>
      <c r="E223" s="4">
        <v>26</v>
      </c>
      <c r="F223" s="4">
        <v>115</v>
      </c>
      <c r="G223" s="4">
        <v>340</v>
      </c>
      <c r="H223" s="5">
        <v>0</v>
      </c>
      <c r="I223" s="4">
        <v>857</v>
      </c>
      <c r="J223" s="4">
        <v>17</v>
      </c>
      <c r="K223" s="4">
        <v>0</v>
      </c>
      <c r="L223" s="4">
        <v>28</v>
      </c>
      <c r="M223" s="4">
        <v>19</v>
      </c>
      <c r="N223" s="66">
        <v>4</v>
      </c>
      <c r="O223" s="66">
        <v>39</v>
      </c>
      <c r="P223" s="66">
        <v>22</v>
      </c>
      <c r="Q223" s="162">
        <v>10</v>
      </c>
      <c r="R223" s="70">
        <v>24</v>
      </c>
    </row>
    <row r="224" spans="1:18" x14ac:dyDescent="0.3">
      <c r="A224" s="69" t="s">
        <v>23</v>
      </c>
      <c r="B224" s="1" t="s">
        <v>230</v>
      </c>
      <c r="C224" s="4">
        <v>384</v>
      </c>
      <c r="D224" s="4">
        <v>144</v>
      </c>
      <c r="E224" s="4">
        <v>2</v>
      </c>
      <c r="F224" s="4">
        <v>1</v>
      </c>
      <c r="G224" s="4">
        <v>17</v>
      </c>
      <c r="H224" s="5">
        <v>0</v>
      </c>
      <c r="I224" s="4">
        <v>180</v>
      </c>
      <c r="J224" s="4">
        <v>5</v>
      </c>
      <c r="K224" s="4">
        <v>0</v>
      </c>
      <c r="L224" s="4">
        <v>10</v>
      </c>
      <c r="M224" s="4">
        <v>7</v>
      </c>
      <c r="N224" s="66">
        <v>0</v>
      </c>
      <c r="O224" s="66">
        <v>10</v>
      </c>
      <c r="P224" s="66">
        <v>0</v>
      </c>
      <c r="Q224" s="162">
        <v>0</v>
      </c>
      <c r="R224" s="70">
        <v>8</v>
      </c>
    </row>
    <row r="225" spans="1:18" x14ac:dyDescent="0.3">
      <c r="A225" s="69" t="s">
        <v>23</v>
      </c>
      <c r="B225" s="1" t="s">
        <v>231</v>
      </c>
      <c r="C225" s="4">
        <v>122</v>
      </c>
      <c r="D225" s="4">
        <v>43</v>
      </c>
      <c r="E225" s="4">
        <v>2</v>
      </c>
      <c r="F225" s="4">
        <v>0</v>
      </c>
      <c r="G225" s="4">
        <v>4</v>
      </c>
      <c r="H225" s="5">
        <v>0</v>
      </c>
      <c r="I225" s="4">
        <v>68</v>
      </c>
      <c r="J225" s="4">
        <v>0</v>
      </c>
      <c r="K225" s="4">
        <v>0</v>
      </c>
      <c r="L225" s="4">
        <v>3</v>
      </c>
      <c r="M225" s="4">
        <v>0</v>
      </c>
      <c r="N225" s="66">
        <v>0</v>
      </c>
      <c r="O225" s="66">
        <v>0</v>
      </c>
      <c r="P225" s="66">
        <v>0</v>
      </c>
      <c r="Q225" s="162">
        <v>1</v>
      </c>
      <c r="R225" s="70">
        <v>1</v>
      </c>
    </row>
    <row r="226" spans="1:18" x14ac:dyDescent="0.3">
      <c r="A226" s="69" t="s">
        <v>23</v>
      </c>
      <c r="B226" s="1" t="s">
        <v>232</v>
      </c>
      <c r="C226" s="4">
        <v>1341</v>
      </c>
      <c r="D226" s="4">
        <v>591</v>
      </c>
      <c r="E226" s="4">
        <v>19</v>
      </c>
      <c r="F226" s="4">
        <v>70</v>
      </c>
      <c r="G226" s="4">
        <v>182</v>
      </c>
      <c r="H226" s="5">
        <v>0</v>
      </c>
      <c r="I226" s="4">
        <v>376</v>
      </c>
      <c r="J226" s="4">
        <v>9</v>
      </c>
      <c r="K226" s="4">
        <v>0</v>
      </c>
      <c r="L226" s="4">
        <v>28</v>
      </c>
      <c r="M226" s="4">
        <v>8</v>
      </c>
      <c r="N226" s="66">
        <v>3</v>
      </c>
      <c r="O226" s="66">
        <v>19</v>
      </c>
      <c r="P226" s="66">
        <v>15</v>
      </c>
      <c r="Q226" s="162">
        <v>3</v>
      </c>
      <c r="R226" s="70">
        <v>18</v>
      </c>
    </row>
    <row r="227" spans="1:18" x14ac:dyDescent="0.3">
      <c r="A227" s="69" t="s">
        <v>23</v>
      </c>
      <c r="B227" s="1" t="s">
        <v>233</v>
      </c>
      <c r="C227" s="4">
        <v>972</v>
      </c>
      <c r="D227" s="4">
        <v>267</v>
      </c>
      <c r="E227" s="4">
        <v>11</v>
      </c>
      <c r="F227" s="4">
        <v>11</v>
      </c>
      <c r="G227" s="4">
        <v>238</v>
      </c>
      <c r="H227" s="5">
        <v>0</v>
      </c>
      <c r="I227" s="4">
        <v>364</v>
      </c>
      <c r="J227" s="4">
        <v>6</v>
      </c>
      <c r="K227" s="4">
        <v>0</v>
      </c>
      <c r="L227" s="4">
        <v>32</v>
      </c>
      <c r="M227" s="4">
        <v>13</v>
      </c>
      <c r="N227" s="66">
        <v>3</v>
      </c>
      <c r="O227" s="66">
        <v>10</v>
      </c>
      <c r="P227" s="66">
        <v>0</v>
      </c>
      <c r="Q227" s="162">
        <v>0</v>
      </c>
      <c r="R227" s="70">
        <v>17</v>
      </c>
    </row>
    <row r="228" spans="1:18" x14ac:dyDescent="0.3">
      <c r="A228" s="69" t="s">
        <v>23</v>
      </c>
      <c r="B228" s="1" t="s">
        <v>234</v>
      </c>
      <c r="C228" s="4">
        <v>620</v>
      </c>
      <c r="D228" s="4">
        <v>87</v>
      </c>
      <c r="E228" s="4">
        <v>5</v>
      </c>
      <c r="F228" s="4">
        <v>16</v>
      </c>
      <c r="G228" s="4">
        <v>240</v>
      </c>
      <c r="H228" s="5">
        <v>0</v>
      </c>
      <c r="I228" s="4">
        <v>236</v>
      </c>
      <c r="J228" s="4">
        <v>2</v>
      </c>
      <c r="K228" s="4">
        <v>0</v>
      </c>
      <c r="L228" s="4">
        <v>5</v>
      </c>
      <c r="M228" s="4">
        <v>6</v>
      </c>
      <c r="N228" s="66">
        <v>2</v>
      </c>
      <c r="O228" s="66">
        <v>8</v>
      </c>
      <c r="P228" s="66">
        <v>6</v>
      </c>
      <c r="Q228" s="162">
        <v>0</v>
      </c>
      <c r="R228" s="70">
        <v>7</v>
      </c>
    </row>
    <row r="229" spans="1:18" x14ac:dyDescent="0.3">
      <c r="A229" s="69" t="s">
        <v>23</v>
      </c>
      <c r="B229" s="1" t="s">
        <v>235</v>
      </c>
      <c r="C229" s="4">
        <v>110</v>
      </c>
      <c r="D229" s="4">
        <v>41</v>
      </c>
      <c r="E229" s="4">
        <v>2</v>
      </c>
      <c r="F229" s="4">
        <v>2</v>
      </c>
      <c r="G229" s="4">
        <v>0</v>
      </c>
      <c r="H229" s="5">
        <v>0</v>
      </c>
      <c r="I229" s="4">
        <v>51</v>
      </c>
      <c r="J229" s="4">
        <v>0</v>
      </c>
      <c r="K229" s="4">
        <v>0</v>
      </c>
      <c r="L229" s="4">
        <v>3</v>
      </c>
      <c r="M229" s="4">
        <v>3</v>
      </c>
      <c r="N229" s="66">
        <v>0</v>
      </c>
      <c r="O229" s="66">
        <v>2</v>
      </c>
      <c r="P229" s="66">
        <v>1</v>
      </c>
      <c r="Q229" s="162">
        <v>0</v>
      </c>
      <c r="R229" s="70">
        <v>5</v>
      </c>
    </row>
    <row r="230" spans="1:18" x14ac:dyDescent="0.3">
      <c r="A230" s="69" t="s">
        <v>23</v>
      </c>
      <c r="B230" s="1" t="s">
        <v>236</v>
      </c>
      <c r="C230" s="4">
        <v>766</v>
      </c>
      <c r="D230" s="4">
        <v>260</v>
      </c>
      <c r="E230" s="4">
        <v>4</v>
      </c>
      <c r="F230" s="4">
        <v>38</v>
      </c>
      <c r="G230" s="4">
        <v>73</v>
      </c>
      <c r="H230" s="5">
        <v>0</v>
      </c>
      <c r="I230" s="4">
        <v>332</v>
      </c>
      <c r="J230" s="4">
        <v>6</v>
      </c>
      <c r="K230" s="4">
        <v>1</v>
      </c>
      <c r="L230" s="4">
        <v>5</v>
      </c>
      <c r="M230" s="4">
        <v>14</v>
      </c>
      <c r="N230" s="66">
        <v>1</v>
      </c>
      <c r="O230" s="66">
        <v>10</v>
      </c>
      <c r="P230" s="66">
        <v>0</v>
      </c>
      <c r="Q230" s="162">
        <v>3</v>
      </c>
      <c r="R230" s="70">
        <v>19</v>
      </c>
    </row>
    <row r="231" spans="1:18" x14ac:dyDescent="0.3">
      <c r="A231" s="69" t="s">
        <v>23</v>
      </c>
      <c r="B231" s="1" t="s">
        <v>237</v>
      </c>
      <c r="C231" s="4">
        <v>361</v>
      </c>
      <c r="D231" s="4">
        <v>122</v>
      </c>
      <c r="E231" s="4">
        <v>7</v>
      </c>
      <c r="F231" s="4">
        <v>6</v>
      </c>
      <c r="G231" s="4">
        <v>10</v>
      </c>
      <c r="H231" s="5">
        <v>0</v>
      </c>
      <c r="I231" s="4">
        <v>186</v>
      </c>
      <c r="J231" s="4">
        <v>1</v>
      </c>
      <c r="K231" s="4">
        <v>0</v>
      </c>
      <c r="L231" s="4">
        <v>6</v>
      </c>
      <c r="M231" s="4">
        <v>7</v>
      </c>
      <c r="N231" s="66">
        <v>0</v>
      </c>
      <c r="O231" s="66">
        <v>7</v>
      </c>
      <c r="P231" s="66">
        <v>0</v>
      </c>
      <c r="Q231" s="162">
        <v>0</v>
      </c>
      <c r="R231" s="70">
        <v>9</v>
      </c>
    </row>
    <row r="232" spans="1:18" x14ac:dyDescent="0.3">
      <c r="A232" s="69" t="s">
        <v>23</v>
      </c>
      <c r="B232" s="1" t="s">
        <v>238</v>
      </c>
      <c r="C232" s="4">
        <v>302</v>
      </c>
      <c r="D232" s="4">
        <v>100</v>
      </c>
      <c r="E232" s="4">
        <v>5</v>
      </c>
      <c r="F232" s="4">
        <v>2</v>
      </c>
      <c r="G232" s="4">
        <v>14</v>
      </c>
      <c r="H232" s="5">
        <v>0</v>
      </c>
      <c r="I232" s="4">
        <v>158</v>
      </c>
      <c r="J232" s="4">
        <v>0</v>
      </c>
      <c r="K232" s="4">
        <v>0</v>
      </c>
      <c r="L232" s="4">
        <v>9</v>
      </c>
      <c r="M232" s="4">
        <v>1</v>
      </c>
      <c r="N232" s="66">
        <v>1</v>
      </c>
      <c r="O232" s="66">
        <v>4</v>
      </c>
      <c r="P232" s="66">
        <v>0</v>
      </c>
      <c r="Q232" s="162">
        <v>0</v>
      </c>
      <c r="R232" s="70">
        <v>8</v>
      </c>
    </row>
    <row r="233" spans="1:18" x14ac:dyDescent="0.3">
      <c r="A233" s="69" t="s">
        <v>23</v>
      </c>
      <c r="B233" s="1" t="s">
        <v>239</v>
      </c>
      <c r="C233" s="4">
        <v>176</v>
      </c>
      <c r="D233" s="4">
        <v>60</v>
      </c>
      <c r="E233" s="4">
        <v>1</v>
      </c>
      <c r="F233" s="4">
        <v>1</v>
      </c>
      <c r="G233" s="4">
        <v>3</v>
      </c>
      <c r="H233" s="5">
        <v>0</v>
      </c>
      <c r="I233" s="4">
        <v>91</v>
      </c>
      <c r="J233" s="4">
        <v>2</v>
      </c>
      <c r="K233" s="4">
        <v>0</v>
      </c>
      <c r="L233" s="4">
        <v>6</v>
      </c>
      <c r="M233" s="4">
        <v>2</v>
      </c>
      <c r="N233" s="66">
        <v>0</v>
      </c>
      <c r="O233" s="66">
        <v>2</v>
      </c>
      <c r="P233" s="66">
        <v>0</v>
      </c>
      <c r="Q233" s="162">
        <v>0</v>
      </c>
      <c r="R233" s="70">
        <v>8</v>
      </c>
    </row>
    <row r="234" spans="1:18" x14ac:dyDescent="0.3">
      <c r="A234" s="69" t="s">
        <v>23</v>
      </c>
      <c r="B234" s="1" t="s">
        <v>240</v>
      </c>
      <c r="C234" s="4">
        <v>1486</v>
      </c>
      <c r="D234" s="4">
        <v>556</v>
      </c>
      <c r="E234" s="4">
        <v>13</v>
      </c>
      <c r="F234" s="4">
        <v>13</v>
      </c>
      <c r="G234" s="4">
        <v>299</v>
      </c>
      <c r="H234" s="5">
        <v>0</v>
      </c>
      <c r="I234" s="4">
        <v>419</v>
      </c>
      <c r="J234" s="4">
        <v>8</v>
      </c>
      <c r="K234" s="4">
        <v>1</v>
      </c>
      <c r="L234" s="4">
        <v>124</v>
      </c>
      <c r="M234" s="4">
        <v>21</v>
      </c>
      <c r="N234" s="66">
        <v>1</v>
      </c>
      <c r="O234" s="66">
        <v>17</v>
      </c>
      <c r="P234" s="66">
        <v>0</v>
      </c>
      <c r="Q234" s="162">
        <v>1</v>
      </c>
      <c r="R234" s="70">
        <v>13</v>
      </c>
    </row>
    <row r="235" spans="1:18" x14ac:dyDescent="0.3">
      <c r="A235" s="69" t="s">
        <v>23</v>
      </c>
      <c r="B235" s="1" t="s">
        <v>241</v>
      </c>
      <c r="C235" s="4">
        <v>3254</v>
      </c>
      <c r="D235" s="4">
        <v>1026</v>
      </c>
      <c r="E235" s="4">
        <v>39</v>
      </c>
      <c r="F235" s="4">
        <v>155</v>
      </c>
      <c r="G235" s="4">
        <v>604</v>
      </c>
      <c r="H235" s="5">
        <v>10</v>
      </c>
      <c r="I235" s="4">
        <v>1140</v>
      </c>
      <c r="J235" s="4">
        <v>27</v>
      </c>
      <c r="K235" s="4">
        <v>0</v>
      </c>
      <c r="L235" s="4">
        <v>92</v>
      </c>
      <c r="M235" s="4">
        <v>43</v>
      </c>
      <c r="N235" s="66">
        <v>7</v>
      </c>
      <c r="O235" s="66">
        <v>50</v>
      </c>
      <c r="P235" s="66">
        <v>22</v>
      </c>
      <c r="Q235" s="162">
        <v>3</v>
      </c>
      <c r="R235" s="70">
        <v>36</v>
      </c>
    </row>
    <row r="236" spans="1:18" x14ac:dyDescent="0.3">
      <c r="A236" s="71" t="s">
        <v>23</v>
      </c>
      <c r="B236" s="2" t="s">
        <v>242</v>
      </c>
      <c r="C236" s="4">
        <v>4377</v>
      </c>
      <c r="D236" s="5">
        <v>1202</v>
      </c>
      <c r="E236" s="5">
        <v>40</v>
      </c>
      <c r="F236" s="5">
        <v>33</v>
      </c>
      <c r="G236" s="5">
        <v>1501</v>
      </c>
      <c r="H236" s="5">
        <v>55</v>
      </c>
      <c r="I236" s="5">
        <v>1235</v>
      </c>
      <c r="J236" s="5">
        <v>30</v>
      </c>
      <c r="K236" s="5">
        <v>2</v>
      </c>
      <c r="L236" s="5">
        <v>47</v>
      </c>
      <c r="M236" s="5">
        <v>20</v>
      </c>
      <c r="N236" s="67">
        <v>17</v>
      </c>
      <c r="O236" s="67">
        <v>84</v>
      </c>
      <c r="P236" s="67">
        <v>53</v>
      </c>
      <c r="Q236" s="163">
        <v>4</v>
      </c>
      <c r="R236" s="72">
        <v>54</v>
      </c>
    </row>
    <row r="237" spans="1:18" x14ac:dyDescent="0.3">
      <c r="A237" s="69" t="s">
        <v>24</v>
      </c>
      <c r="B237" s="1" t="s">
        <v>243</v>
      </c>
      <c r="C237" s="4">
        <v>4337</v>
      </c>
      <c r="D237" s="4">
        <v>1751</v>
      </c>
      <c r="E237" s="4">
        <v>16</v>
      </c>
      <c r="F237" s="4">
        <v>72</v>
      </c>
      <c r="G237" s="4">
        <v>869</v>
      </c>
      <c r="H237" s="5">
        <v>12</v>
      </c>
      <c r="I237" s="4">
        <v>1374</v>
      </c>
      <c r="J237" s="4">
        <v>27</v>
      </c>
      <c r="K237" s="4">
        <v>1</v>
      </c>
      <c r="L237" s="4">
        <v>73</v>
      </c>
      <c r="M237" s="4">
        <v>21</v>
      </c>
      <c r="N237" s="66">
        <v>18</v>
      </c>
      <c r="O237" s="66">
        <v>56</v>
      </c>
      <c r="P237" s="66">
        <v>27</v>
      </c>
      <c r="Q237" s="162">
        <v>5</v>
      </c>
      <c r="R237" s="70">
        <v>15</v>
      </c>
    </row>
    <row r="238" spans="1:18" x14ac:dyDescent="0.3">
      <c r="A238" s="69" t="s">
        <v>24</v>
      </c>
      <c r="B238" s="1" t="s">
        <v>244</v>
      </c>
      <c r="C238" s="4">
        <v>647</v>
      </c>
      <c r="D238" s="4">
        <v>221</v>
      </c>
      <c r="E238" s="4">
        <v>7</v>
      </c>
      <c r="F238" s="4">
        <v>3</v>
      </c>
      <c r="G238" s="4">
        <v>119</v>
      </c>
      <c r="H238" s="5">
        <v>0</v>
      </c>
      <c r="I238" s="4">
        <v>261</v>
      </c>
      <c r="J238" s="4">
        <v>4</v>
      </c>
      <c r="K238" s="4">
        <v>0</v>
      </c>
      <c r="L238" s="4">
        <v>18</v>
      </c>
      <c r="M238" s="4">
        <v>10</v>
      </c>
      <c r="N238" s="66">
        <v>2</v>
      </c>
      <c r="O238" s="66">
        <v>0</v>
      </c>
      <c r="P238" s="66">
        <v>0</v>
      </c>
      <c r="Q238" s="162">
        <v>0</v>
      </c>
      <c r="R238" s="70">
        <v>2</v>
      </c>
    </row>
    <row r="239" spans="1:18" x14ac:dyDescent="0.3">
      <c r="A239" s="69" t="s">
        <v>24</v>
      </c>
      <c r="B239" s="1" t="s">
        <v>135</v>
      </c>
      <c r="C239" s="4">
        <v>508</v>
      </c>
      <c r="D239" s="4">
        <v>155</v>
      </c>
      <c r="E239" s="4">
        <v>8</v>
      </c>
      <c r="F239" s="4">
        <v>22</v>
      </c>
      <c r="G239" s="4">
        <v>48</v>
      </c>
      <c r="H239" s="5">
        <v>0</v>
      </c>
      <c r="I239" s="4">
        <v>243</v>
      </c>
      <c r="J239" s="4">
        <v>3</v>
      </c>
      <c r="K239" s="4">
        <v>0</v>
      </c>
      <c r="L239" s="4">
        <v>11</v>
      </c>
      <c r="M239" s="4">
        <v>6</v>
      </c>
      <c r="N239" s="66">
        <v>1</v>
      </c>
      <c r="O239" s="66">
        <v>4</v>
      </c>
      <c r="P239" s="66">
        <v>0</v>
      </c>
      <c r="Q239" s="162">
        <v>0</v>
      </c>
      <c r="R239" s="70">
        <v>7</v>
      </c>
    </row>
    <row r="240" spans="1:18" x14ac:dyDescent="0.3">
      <c r="A240" s="69" t="s">
        <v>24</v>
      </c>
      <c r="B240" s="1" t="s">
        <v>245</v>
      </c>
      <c r="C240" s="4">
        <v>8369</v>
      </c>
      <c r="D240" s="4">
        <v>2347</v>
      </c>
      <c r="E240" s="4">
        <v>63</v>
      </c>
      <c r="F240" s="4">
        <v>71</v>
      </c>
      <c r="G240" s="4">
        <v>2422</v>
      </c>
      <c r="H240" s="5">
        <v>26</v>
      </c>
      <c r="I240" s="4">
        <v>2665</v>
      </c>
      <c r="J240" s="4">
        <v>42</v>
      </c>
      <c r="K240" s="4">
        <v>5</v>
      </c>
      <c r="L240" s="4">
        <v>357</v>
      </c>
      <c r="M240" s="4">
        <v>51</v>
      </c>
      <c r="N240" s="66">
        <v>50</v>
      </c>
      <c r="O240" s="66">
        <v>170</v>
      </c>
      <c r="P240" s="66">
        <v>71</v>
      </c>
      <c r="Q240" s="162">
        <v>5</v>
      </c>
      <c r="R240" s="70">
        <v>24</v>
      </c>
    </row>
    <row r="241" spans="1:18" x14ac:dyDescent="0.3">
      <c r="A241" s="69" t="s">
        <v>24</v>
      </c>
      <c r="B241" s="1" t="s">
        <v>246</v>
      </c>
      <c r="C241" s="4">
        <v>367</v>
      </c>
      <c r="D241" s="4">
        <v>135</v>
      </c>
      <c r="E241" s="4">
        <v>6</v>
      </c>
      <c r="F241" s="4">
        <v>3</v>
      </c>
      <c r="G241" s="4">
        <v>21</v>
      </c>
      <c r="H241" s="5">
        <v>0</v>
      </c>
      <c r="I241" s="4">
        <v>171</v>
      </c>
      <c r="J241" s="4">
        <v>6</v>
      </c>
      <c r="K241" s="4">
        <v>1</v>
      </c>
      <c r="L241" s="4">
        <v>11</v>
      </c>
      <c r="M241" s="4">
        <v>3</v>
      </c>
      <c r="N241" s="66">
        <v>0</v>
      </c>
      <c r="O241" s="66">
        <v>7</v>
      </c>
      <c r="P241" s="66">
        <v>0</v>
      </c>
      <c r="Q241" s="162">
        <v>0</v>
      </c>
      <c r="R241" s="70">
        <v>3</v>
      </c>
    </row>
    <row r="242" spans="1:18" x14ac:dyDescent="0.3">
      <c r="A242" s="69" t="s">
        <v>24</v>
      </c>
      <c r="B242" s="1" t="s">
        <v>247</v>
      </c>
      <c r="C242" s="4">
        <v>1112</v>
      </c>
      <c r="D242" s="4">
        <v>456</v>
      </c>
      <c r="E242" s="4">
        <v>19</v>
      </c>
      <c r="F242" s="4">
        <v>5</v>
      </c>
      <c r="G242" s="4">
        <v>185</v>
      </c>
      <c r="H242" s="5">
        <v>0</v>
      </c>
      <c r="I242" s="4">
        <v>370</v>
      </c>
      <c r="J242" s="4">
        <v>12</v>
      </c>
      <c r="K242" s="4">
        <v>0</v>
      </c>
      <c r="L242" s="4">
        <v>32</v>
      </c>
      <c r="M242" s="4">
        <v>14</v>
      </c>
      <c r="N242" s="66">
        <v>0</v>
      </c>
      <c r="O242" s="66">
        <v>5</v>
      </c>
      <c r="P242" s="66">
        <v>8</v>
      </c>
      <c r="Q242" s="162">
        <v>0</v>
      </c>
      <c r="R242" s="70">
        <v>6</v>
      </c>
    </row>
    <row r="243" spans="1:18" x14ac:dyDescent="0.3">
      <c r="A243" s="69" t="s">
        <v>24</v>
      </c>
      <c r="B243" s="1" t="s">
        <v>248</v>
      </c>
      <c r="C243" s="4">
        <v>1758</v>
      </c>
      <c r="D243" s="4">
        <v>650</v>
      </c>
      <c r="E243" s="4">
        <v>16</v>
      </c>
      <c r="F243" s="4">
        <v>16</v>
      </c>
      <c r="G243" s="4">
        <v>300</v>
      </c>
      <c r="H243" s="5">
        <v>7</v>
      </c>
      <c r="I243" s="4">
        <v>668</v>
      </c>
      <c r="J243" s="4">
        <v>9</v>
      </c>
      <c r="K243" s="4">
        <v>1</v>
      </c>
      <c r="L243" s="4">
        <v>34</v>
      </c>
      <c r="M243" s="4">
        <v>18</v>
      </c>
      <c r="N243" s="66">
        <v>1</v>
      </c>
      <c r="O243" s="66">
        <v>10</v>
      </c>
      <c r="P243" s="66">
        <v>21</v>
      </c>
      <c r="Q243" s="162">
        <v>1</v>
      </c>
      <c r="R243" s="70">
        <v>6</v>
      </c>
    </row>
    <row r="244" spans="1:18" x14ac:dyDescent="0.3">
      <c r="A244" s="69" t="s">
        <v>24</v>
      </c>
      <c r="B244" s="1" t="s">
        <v>249</v>
      </c>
      <c r="C244" s="4">
        <v>251</v>
      </c>
      <c r="D244" s="4">
        <v>76</v>
      </c>
      <c r="E244" s="4">
        <v>6</v>
      </c>
      <c r="F244" s="4">
        <v>0</v>
      </c>
      <c r="G244" s="4">
        <v>21</v>
      </c>
      <c r="H244" s="5">
        <v>0</v>
      </c>
      <c r="I244" s="4">
        <v>125</v>
      </c>
      <c r="J244" s="4">
        <v>0</v>
      </c>
      <c r="K244" s="4">
        <v>2</v>
      </c>
      <c r="L244" s="4">
        <v>9</v>
      </c>
      <c r="M244" s="4">
        <v>4</v>
      </c>
      <c r="N244" s="66">
        <v>0</v>
      </c>
      <c r="O244" s="66">
        <v>0</v>
      </c>
      <c r="P244" s="66">
        <v>0</v>
      </c>
      <c r="Q244" s="162">
        <v>0</v>
      </c>
      <c r="R244" s="70">
        <v>8</v>
      </c>
    </row>
    <row r="245" spans="1:18" x14ac:dyDescent="0.3">
      <c r="A245" s="69" t="s">
        <v>24</v>
      </c>
      <c r="B245" s="1" t="s">
        <v>250</v>
      </c>
      <c r="C245" s="4">
        <v>6180</v>
      </c>
      <c r="D245" s="4">
        <v>1644</v>
      </c>
      <c r="E245" s="4">
        <v>52</v>
      </c>
      <c r="F245" s="4">
        <v>24</v>
      </c>
      <c r="G245" s="4">
        <v>2021</v>
      </c>
      <c r="H245" s="5">
        <v>8</v>
      </c>
      <c r="I245" s="4">
        <v>1748</v>
      </c>
      <c r="J245" s="4">
        <v>31</v>
      </c>
      <c r="K245" s="4">
        <v>1</v>
      </c>
      <c r="L245" s="4">
        <v>367</v>
      </c>
      <c r="M245" s="4">
        <v>40</v>
      </c>
      <c r="N245" s="66">
        <v>29</v>
      </c>
      <c r="O245" s="66">
        <v>168</v>
      </c>
      <c r="P245" s="66">
        <v>34</v>
      </c>
      <c r="Q245" s="162">
        <v>6</v>
      </c>
      <c r="R245" s="70">
        <v>7</v>
      </c>
    </row>
    <row r="246" spans="1:18" x14ac:dyDescent="0.3">
      <c r="A246" s="69" t="s">
        <v>24</v>
      </c>
      <c r="B246" s="1" t="s">
        <v>251</v>
      </c>
      <c r="C246" s="4">
        <v>222</v>
      </c>
      <c r="D246" s="4">
        <v>104</v>
      </c>
      <c r="E246" s="4">
        <v>4</v>
      </c>
      <c r="F246" s="4">
        <v>1</v>
      </c>
      <c r="G246" s="4">
        <v>18</v>
      </c>
      <c r="H246" s="5">
        <v>0</v>
      </c>
      <c r="I246" s="4">
        <v>86</v>
      </c>
      <c r="J246" s="4">
        <v>1</v>
      </c>
      <c r="K246" s="4">
        <v>0</v>
      </c>
      <c r="L246" s="4">
        <v>2</v>
      </c>
      <c r="M246" s="4">
        <v>4</v>
      </c>
      <c r="N246" s="66">
        <v>0</v>
      </c>
      <c r="O246" s="66">
        <v>0</v>
      </c>
      <c r="P246" s="66">
        <v>0</v>
      </c>
      <c r="Q246" s="162">
        <v>1</v>
      </c>
      <c r="R246" s="70">
        <v>1</v>
      </c>
    </row>
    <row r="247" spans="1:18" x14ac:dyDescent="0.3">
      <c r="A247" s="69" t="s">
        <v>24</v>
      </c>
      <c r="B247" s="1" t="s">
        <v>252</v>
      </c>
      <c r="C247" s="4">
        <v>5220</v>
      </c>
      <c r="D247" s="4">
        <v>1951</v>
      </c>
      <c r="E247" s="4">
        <v>40</v>
      </c>
      <c r="F247" s="4">
        <v>46</v>
      </c>
      <c r="G247" s="4">
        <v>1322</v>
      </c>
      <c r="H247" s="5">
        <v>1</v>
      </c>
      <c r="I247" s="4">
        <v>1469</v>
      </c>
      <c r="J247" s="4">
        <v>69</v>
      </c>
      <c r="K247" s="4">
        <v>5</v>
      </c>
      <c r="L247" s="4">
        <v>68</v>
      </c>
      <c r="M247" s="4">
        <v>39</v>
      </c>
      <c r="N247" s="66">
        <v>16</v>
      </c>
      <c r="O247" s="66">
        <v>125</v>
      </c>
      <c r="P247" s="66">
        <v>46</v>
      </c>
      <c r="Q247" s="162">
        <v>5</v>
      </c>
      <c r="R247" s="70">
        <v>18</v>
      </c>
    </row>
    <row r="248" spans="1:18" x14ac:dyDescent="0.3">
      <c r="A248" s="69" t="s">
        <v>24</v>
      </c>
      <c r="B248" s="1" t="s">
        <v>253</v>
      </c>
      <c r="C248" s="4">
        <v>579</v>
      </c>
      <c r="D248" s="4">
        <v>216</v>
      </c>
      <c r="E248" s="4">
        <v>12</v>
      </c>
      <c r="F248" s="4">
        <v>5</v>
      </c>
      <c r="G248" s="4">
        <v>36</v>
      </c>
      <c r="H248" s="5">
        <v>0</v>
      </c>
      <c r="I248" s="4">
        <v>258</v>
      </c>
      <c r="J248" s="4">
        <v>1</v>
      </c>
      <c r="K248" s="4">
        <v>1</v>
      </c>
      <c r="L248" s="4">
        <v>22</v>
      </c>
      <c r="M248" s="4">
        <v>17</v>
      </c>
      <c r="N248" s="66">
        <v>0</v>
      </c>
      <c r="O248" s="66">
        <v>4</v>
      </c>
      <c r="P248" s="66">
        <v>0</v>
      </c>
      <c r="Q248" s="162">
        <v>1</v>
      </c>
      <c r="R248" s="70">
        <v>6</v>
      </c>
    </row>
    <row r="249" spans="1:18" x14ac:dyDescent="0.3">
      <c r="A249" s="69" t="s">
        <v>24</v>
      </c>
      <c r="B249" s="1" t="s">
        <v>254</v>
      </c>
      <c r="C249" s="4">
        <v>2451</v>
      </c>
      <c r="D249" s="4">
        <v>729</v>
      </c>
      <c r="E249" s="4">
        <v>38</v>
      </c>
      <c r="F249" s="4">
        <v>27</v>
      </c>
      <c r="G249" s="4">
        <v>821</v>
      </c>
      <c r="H249" s="5">
        <v>1</v>
      </c>
      <c r="I249" s="4">
        <v>592</v>
      </c>
      <c r="J249" s="4">
        <v>28</v>
      </c>
      <c r="K249" s="4">
        <v>1</v>
      </c>
      <c r="L249" s="4">
        <v>39</v>
      </c>
      <c r="M249" s="4">
        <v>49</v>
      </c>
      <c r="N249" s="66">
        <v>14</v>
      </c>
      <c r="O249" s="66">
        <v>76</v>
      </c>
      <c r="P249" s="66">
        <v>22</v>
      </c>
      <c r="Q249" s="162">
        <v>6</v>
      </c>
      <c r="R249" s="70">
        <v>8</v>
      </c>
    </row>
    <row r="250" spans="1:18" x14ac:dyDescent="0.3">
      <c r="A250" s="69" t="s">
        <v>24</v>
      </c>
      <c r="B250" s="1" t="s">
        <v>255</v>
      </c>
      <c r="C250" s="4">
        <v>2430</v>
      </c>
      <c r="D250" s="4">
        <v>900</v>
      </c>
      <c r="E250" s="4">
        <v>29</v>
      </c>
      <c r="F250" s="4">
        <v>34</v>
      </c>
      <c r="G250" s="4">
        <v>606</v>
      </c>
      <c r="H250" s="5">
        <v>0</v>
      </c>
      <c r="I250" s="4">
        <v>580</v>
      </c>
      <c r="J250" s="4">
        <v>23</v>
      </c>
      <c r="K250" s="4">
        <v>0</v>
      </c>
      <c r="L250" s="4">
        <v>99</v>
      </c>
      <c r="M250" s="4">
        <v>19</v>
      </c>
      <c r="N250" s="66">
        <v>22</v>
      </c>
      <c r="O250" s="66">
        <v>70</v>
      </c>
      <c r="P250" s="66">
        <v>40</v>
      </c>
      <c r="Q250" s="162">
        <v>0</v>
      </c>
      <c r="R250" s="70">
        <v>8</v>
      </c>
    </row>
    <row r="251" spans="1:18" x14ac:dyDescent="0.3">
      <c r="A251" s="69" t="s">
        <v>24</v>
      </c>
      <c r="B251" s="1" t="s">
        <v>256</v>
      </c>
      <c r="C251" s="4">
        <v>3979</v>
      </c>
      <c r="D251" s="4">
        <v>1355</v>
      </c>
      <c r="E251" s="4">
        <v>19</v>
      </c>
      <c r="F251" s="4">
        <v>80</v>
      </c>
      <c r="G251" s="4">
        <v>1023</v>
      </c>
      <c r="H251" s="5">
        <v>16</v>
      </c>
      <c r="I251" s="4">
        <v>805</v>
      </c>
      <c r="J251" s="4">
        <v>39</v>
      </c>
      <c r="K251" s="4">
        <v>1</v>
      </c>
      <c r="L251" s="4">
        <v>304</v>
      </c>
      <c r="M251" s="4">
        <v>47</v>
      </c>
      <c r="N251" s="66">
        <v>28</v>
      </c>
      <c r="O251" s="66">
        <v>192</v>
      </c>
      <c r="P251" s="66">
        <v>50</v>
      </c>
      <c r="Q251" s="162">
        <v>12</v>
      </c>
      <c r="R251" s="70">
        <v>8</v>
      </c>
    </row>
    <row r="252" spans="1:18" x14ac:dyDescent="0.3">
      <c r="A252" s="69" t="s">
        <v>24</v>
      </c>
      <c r="B252" s="1" t="s">
        <v>257</v>
      </c>
      <c r="C252" s="4">
        <v>3150</v>
      </c>
      <c r="D252" s="4">
        <v>962</v>
      </c>
      <c r="E252" s="4">
        <v>35</v>
      </c>
      <c r="F252" s="4">
        <v>26</v>
      </c>
      <c r="G252" s="4">
        <v>883</v>
      </c>
      <c r="H252" s="5">
        <v>1</v>
      </c>
      <c r="I252" s="4">
        <v>865</v>
      </c>
      <c r="J252" s="4">
        <v>20</v>
      </c>
      <c r="K252" s="4">
        <v>0</v>
      </c>
      <c r="L252" s="4">
        <v>130</v>
      </c>
      <c r="M252" s="4">
        <v>21</v>
      </c>
      <c r="N252" s="66">
        <v>24</v>
      </c>
      <c r="O252" s="66">
        <v>151</v>
      </c>
      <c r="P252" s="66">
        <v>18</v>
      </c>
      <c r="Q252" s="162">
        <v>3</v>
      </c>
      <c r="R252" s="70">
        <v>11</v>
      </c>
    </row>
    <row r="253" spans="1:18" x14ac:dyDescent="0.3">
      <c r="A253" s="69" t="s">
        <v>24</v>
      </c>
      <c r="B253" s="1" t="s">
        <v>258</v>
      </c>
      <c r="C253" s="4">
        <v>2806</v>
      </c>
      <c r="D253" s="4">
        <v>732</v>
      </c>
      <c r="E253" s="4">
        <v>22</v>
      </c>
      <c r="F253" s="4">
        <v>64</v>
      </c>
      <c r="G253" s="4">
        <v>641</v>
      </c>
      <c r="H253" s="5">
        <v>0</v>
      </c>
      <c r="I253" s="4">
        <v>1161</v>
      </c>
      <c r="J253" s="4">
        <v>19</v>
      </c>
      <c r="K253" s="4">
        <v>1</v>
      </c>
      <c r="L253" s="4">
        <v>81</v>
      </c>
      <c r="M253" s="4">
        <v>28</v>
      </c>
      <c r="N253" s="66">
        <v>4</v>
      </c>
      <c r="O253" s="66">
        <v>9</v>
      </c>
      <c r="P253" s="66">
        <v>31</v>
      </c>
      <c r="Q253" s="162">
        <v>3</v>
      </c>
      <c r="R253" s="70">
        <v>10</v>
      </c>
    </row>
    <row r="254" spans="1:18" x14ac:dyDescent="0.3">
      <c r="A254" s="69" t="s">
        <v>24</v>
      </c>
      <c r="B254" s="1" t="s">
        <v>259</v>
      </c>
      <c r="C254" s="4">
        <v>1931</v>
      </c>
      <c r="D254" s="4">
        <v>760</v>
      </c>
      <c r="E254" s="4">
        <v>8</v>
      </c>
      <c r="F254" s="4">
        <v>21</v>
      </c>
      <c r="G254" s="4">
        <v>273</v>
      </c>
      <c r="H254" s="5">
        <v>0</v>
      </c>
      <c r="I254" s="4">
        <v>721</v>
      </c>
      <c r="J254" s="4">
        <v>17</v>
      </c>
      <c r="K254" s="4">
        <v>3</v>
      </c>
      <c r="L254" s="4">
        <v>48</v>
      </c>
      <c r="M254" s="4">
        <v>16</v>
      </c>
      <c r="N254" s="66">
        <v>13</v>
      </c>
      <c r="O254" s="66">
        <v>28</v>
      </c>
      <c r="P254" s="66">
        <v>16</v>
      </c>
      <c r="Q254" s="162">
        <v>2</v>
      </c>
      <c r="R254" s="70">
        <v>5</v>
      </c>
    </row>
    <row r="255" spans="1:18" x14ac:dyDescent="0.3">
      <c r="A255" s="69" t="s">
        <v>24</v>
      </c>
      <c r="B255" s="1" t="s">
        <v>260</v>
      </c>
      <c r="C255" s="4">
        <v>311</v>
      </c>
      <c r="D255" s="4">
        <v>98</v>
      </c>
      <c r="E255" s="4">
        <v>2</v>
      </c>
      <c r="F255" s="4">
        <v>12</v>
      </c>
      <c r="G255" s="4">
        <v>17</v>
      </c>
      <c r="H255" s="5">
        <v>0</v>
      </c>
      <c r="I255" s="4">
        <v>144</v>
      </c>
      <c r="J255" s="4">
        <v>4</v>
      </c>
      <c r="K255" s="4">
        <v>0</v>
      </c>
      <c r="L255" s="4">
        <v>13</v>
      </c>
      <c r="M255" s="4">
        <v>6</v>
      </c>
      <c r="N255" s="66">
        <v>0</v>
      </c>
      <c r="O255" s="66">
        <v>8</v>
      </c>
      <c r="P255" s="66">
        <v>0</v>
      </c>
      <c r="Q255" s="162">
        <v>2</v>
      </c>
      <c r="R255" s="70">
        <v>5</v>
      </c>
    </row>
    <row r="256" spans="1:18" x14ac:dyDescent="0.3">
      <c r="A256" s="69" t="s">
        <v>24</v>
      </c>
      <c r="B256" s="1" t="s">
        <v>261</v>
      </c>
      <c r="C256" s="4">
        <v>694</v>
      </c>
      <c r="D256" s="4">
        <v>275</v>
      </c>
      <c r="E256" s="4">
        <v>8</v>
      </c>
      <c r="F256" s="4">
        <v>5</v>
      </c>
      <c r="G256" s="4">
        <v>119</v>
      </c>
      <c r="H256" s="5">
        <v>0</v>
      </c>
      <c r="I256" s="4">
        <v>194</v>
      </c>
      <c r="J256" s="4">
        <v>6</v>
      </c>
      <c r="K256" s="4">
        <v>0</v>
      </c>
      <c r="L256" s="4">
        <v>62</v>
      </c>
      <c r="M256" s="4">
        <v>10</v>
      </c>
      <c r="N256" s="66">
        <v>0</v>
      </c>
      <c r="O256" s="66">
        <v>10</v>
      </c>
      <c r="P256" s="66">
        <v>0</v>
      </c>
      <c r="Q256" s="162">
        <v>2</v>
      </c>
      <c r="R256" s="70">
        <v>3</v>
      </c>
    </row>
    <row r="257" spans="1:18" x14ac:dyDescent="0.3">
      <c r="A257" s="69" t="s">
        <v>24</v>
      </c>
      <c r="B257" s="1" t="s">
        <v>262</v>
      </c>
      <c r="C257" s="4">
        <v>282</v>
      </c>
      <c r="D257" s="4">
        <v>99</v>
      </c>
      <c r="E257" s="4">
        <v>7</v>
      </c>
      <c r="F257" s="4">
        <v>2</v>
      </c>
      <c r="G257" s="4">
        <v>34</v>
      </c>
      <c r="H257" s="5">
        <v>0</v>
      </c>
      <c r="I257" s="4">
        <v>118</v>
      </c>
      <c r="J257" s="4">
        <v>2</v>
      </c>
      <c r="K257" s="4">
        <v>0</v>
      </c>
      <c r="L257" s="4">
        <v>13</v>
      </c>
      <c r="M257" s="4">
        <v>4</v>
      </c>
      <c r="N257" s="66">
        <v>0</v>
      </c>
      <c r="O257" s="66">
        <v>0</v>
      </c>
      <c r="P257" s="66">
        <v>0</v>
      </c>
      <c r="Q257" s="162">
        <v>0</v>
      </c>
      <c r="R257" s="70">
        <v>3</v>
      </c>
    </row>
    <row r="258" spans="1:18" x14ac:dyDescent="0.3">
      <c r="A258" s="69" t="s">
        <v>24</v>
      </c>
      <c r="B258" s="1" t="s">
        <v>263</v>
      </c>
      <c r="C258" s="4">
        <v>308</v>
      </c>
      <c r="D258" s="4">
        <v>134</v>
      </c>
      <c r="E258" s="4">
        <v>9</v>
      </c>
      <c r="F258" s="4">
        <v>4</v>
      </c>
      <c r="G258" s="4">
        <v>11</v>
      </c>
      <c r="H258" s="5">
        <v>0</v>
      </c>
      <c r="I258" s="4">
        <v>135</v>
      </c>
      <c r="J258" s="4">
        <v>2</v>
      </c>
      <c r="K258" s="4">
        <v>0</v>
      </c>
      <c r="L258" s="4">
        <v>4</v>
      </c>
      <c r="M258" s="4">
        <v>6</v>
      </c>
      <c r="N258" s="66">
        <v>0</v>
      </c>
      <c r="O258" s="66">
        <v>2</v>
      </c>
      <c r="P258" s="66">
        <v>0</v>
      </c>
      <c r="Q258" s="162">
        <v>0</v>
      </c>
      <c r="R258" s="70">
        <v>1</v>
      </c>
    </row>
    <row r="259" spans="1:18" x14ac:dyDescent="0.3">
      <c r="A259" s="69" t="s">
        <v>25</v>
      </c>
      <c r="B259" s="1" t="s">
        <v>264</v>
      </c>
      <c r="C259" s="4">
        <v>4989</v>
      </c>
      <c r="D259" s="4">
        <v>1560</v>
      </c>
      <c r="E259" s="4">
        <v>24</v>
      </c>
      <c r="F259" s="4">
        <v>128</v>
      </c>
      <c r="G259" s="4">
        <v>180</v>
      </c>
      <c r="H259" s="5">
        <v>0</v>
      </c>
      <c r="I259" s="4">
        <v>2753</v>
      </c>
      <c r="J259" s="4">
        <v>32</v>
      </c>
      <c r="K259" s="4">
        <v>15</v>
      </c>
      <c r="L259" s="4">
        <v>60</v>
      </c>
      <c r="M259" s="4">
        <v>67</v>
      </c>
      <c r="N259" s="66">
        <v>13</v>
      </c>
      <c r="O259" s="66">
        <v>71</v>
      </c>
      <c r="P259" s="66">
        <v>26</v>
      </c>
      <c r="Q259" s="162">
        <v>12</v>
      </c>
      <c r="R259" s="70">
        <v>48</v>
      </c>
    </row>
    <row r="260" spans="1:18" ht="17.25" thickBot="1" x14ac:dyDescent="0.35">
      <c r="A260" s="74" t="s">
        <v>25</v>
      </c>
      <c r="B260" s="75" t="s">
        <v>265</v>
      </c>
      <c r="C260" s="76">
        <v>11700</v>
      </c>
      <c r="D260" s="76">
        <v>4830</v>
      </c>
      <c r="E260" s="76">
        <v>63</v>
      </c>
      <c r="F260" s="76">
        <v>66</v>
      </c>
      <c r="G260" s="76">
        <v>557</v>
      </c>
      <c r="H260" s="77">
        <v>2</v>
      </c>
      <c r="I260" s="76">
        <v>5371</v>
      </c>
      <c r="J260" s="76">
        <v>76</v>
      </c>
      <c r="K260" s="76">
        <v>21</v>
      </c>
      <c r="L260" s="76">
        <v>125</v>
      </c>
      <c r="M260" s="76">
        <v>162</v>
      </c>
      <c r="N260" s="68">
        <v>80</v>
      </c>
      <c r="O260" s="68">
        <v>185</v>
      </c>
      <c r="P260" s="68">
        <v>43</v>
      </c>
      <c r="Q260" s="164">
        <v>25</v>
      </c>
      <c r="R260" s="78">
        <v>94</v>
      </c>
    </row>
    <row r="261" spans="1:18" x14ac:dyDescent="0.3">
      <c r="C261" s="198"/>
      <c r="D261" s="198"/>
      <c r="E261" s="198"/>
      <c r="F261" s="198"/>
      <c r="G261" s="198"/>
      <c r="H261" s="198"/>
      <c r="I261" s="198"/>
      <c r="J261" s="198"/>
      <c r="K261" s="198"/>
      <c r="L261" s="198"/>
      <c r="M261" s="198"/>
      <c r="N261" s="198"/>
      <c r="O261" s="198"/>
      <c r="P261" s="198"/>
      <c r="Q261" s="198"/>
      <c r="R261" s="198"/>
    </row>
  </sheetData>
  <mergeCells count="1">
    <mergeCell ref="A4:B4"/>
  </mergeCells>
  <phoneticPr fontId="2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261"/>
  <sheetViews>
    <sheetView topLeftCell="A230" workbookViewId="0">
      <selection activeCell="C256" sqref="C256"/>
    </sheetView>
  </sheetViews>
  <sheetFormatPr defaultRowHeight="16.5" x14ac:dyDescent="0.3"/>
  <cols>
    <col min="1" max="1" width="12.625" customWidth="1"/>
    <col min="2" max="2" width="14.25" customWidth="1"/>
    <col min="3" max="15" width="12.625" customWidth="1"/>
  </cols>
  <sheetData>
    <row r="1" spans="1:14" ht="26.25" x14ac:dyDescent="0.3">
      <c r="A1" s="15" t="s">
        <v>317</v>
      </c>
    </row>
    <row r="2" spans="1:14" ht="17.25" thickBot="1" x14ac:dyDescent="0.35">
      <c r="A2" s="98" t="str">
        <f>LEFT(유지관리업체별!$A$2,43)&amp;"시군구 및 건물용도에 따라 분류"</f>
        <v>- 2026년 6월말 기준으로 보유하고 있는 전체 승강기(894,085대)를 시군구 및 건물용도에 따라 분류</v>
      </c>
    </row>
    <row r="3" spans="1:14" x14ac:dyDescent="0.3">
      <c r="A3" s="107" t="s">
        <v>284</v>
      </c>
      <c r="B3" s="108" t="s">
        <v>287</v>
      </c>
      <c r="C3" s="108" t="s">
        <v>0</v>
      </c>
      <c r="D3" s="108" t="s">
        <v>5</v>
      </c>
      <c r="E3" s="108" t="s">
        <v>6</v>
      </c>
      <c r="F3" s="108" t="s">
        <v>285</v>
      </c>
      <c r="G3" s="108" t="s">
        <v>286</v>
      </c>
      <c r="H3" s="108" t="s">
        <v>7</v>
      </c>
      <c r="I3" s="108" t="s">
        <v>8</v>
      </c>
      <c r="J3" s="108" t="s">
        <v>9</v>
      </c>
      <c r="K3" s="108" t="s">
        <v>10</v>
      </c>
      <c r="L3" s="108" t="s">
        <v>11</v>
      </c>
      <c r="M3" s="108" t="s">
        <v>32</v>
      </c>
      <c r="N3" s="109" t="s">
        <v>33</v>
      </c>
    </row>
    <row r="4" spans="1:14" x14ac:dyDescent="0.3">
      <c r="A4" s="213" t="s">
        <v>267</v>
      </c>
      <c r="B4" s="214"/>
      <c r="C4" s="21">
        <v>894085</v>
      </c>
      <c r="D4" s="21">
        <v>488307</v>
      </c>
      <c r="E4" s="21">
        <v>135974</v>
      </c>
      <c r="F4" s="21">
        <v>29362</v>
      </c>
      <c r="G4" s="21">
        <v>15764</v>
      </c>
      <c r="H4" s="21">
        <v>54270</v>
      </c>
      <c r="I4" s="21">
        <v>22718</v>
      </c>
      <c r="J4" s="21">
        <v>51350</v>
      </c>
      <c r="K4" s="21">
        <v>10723</v>
      </c>
      <c r="L4" s="21">
        <v>13868</v>
      </c>
      <c r="M4" s="21">
        <v>40068</v>
      </c>
      <c r="N4" s="48">
        <v>31681</v>
      </c>
    </row>
    <row r="5" spans="1:14" x14ac:dyDescent="0.3">
      <c r="A5" s="110" t="s">
        <v>15</v>
      </c>
      <c r="B5" s="3" t="s">
        <v>41</v>
      </c>
      <c r="C5" s="6">
        <v>18523</v>
      </c>
      <c r="D5" s="7">
        <v>5774</v>
      </c>
      <c r="E5" s="7">
        <v>6869</v>
      </c>
      <c r="F5" s="7">
        <v>447</v>
      </c>
      <c r="G5" s="7">
        <v>651</v>
      </c>
      <c r="H5" s="7">
        <v>3255</v>
      </c>
      <c r="I5" s="7">
        <v>368</v>
      </c>
      <c r="J5" s="7">
        <v>418</v>
      </c>
      <c r="K5" s="7">
        <v>277</v>
      </c>
      <c r="L5" s="7">
        <v>243</v>
      </c>
      <c r="M5" s="7">
        <v>12</v>
      </c>
      <c r="N5" s="111">
        <v>209</v>
      </c>
    </row>
    <row r="6" spans="1:14" x14ac:dyDescent="0.3">
      <c r="A6" s="110" t="s">
        <v>15</v>
      </c>
      <c r="B6" s="3" t="s">
        <v>42</v>
      </c>
      <c r="C6" s="6">
        <v>8037</v>
      </c>
      <c r="D6" s="7">
        <v>5458</v>
      </c>
      <c r="E6" s="7">
        <v>963</v>
      </c>
      <c r="F6" s="7">
        <v>340</v>
      </c>
      <c r="G6" s="7">
        <v>168</v>
      </c>
      <c r="H6" s="7">
        <v>455</v>
      </c>
      <c r="I6" s="7">
        <v>46</v>
      </c>
      <c r="J6" s="7">
        <v>268</v>
      </c>
      <c r="K6" s="7">
        <v>54</v>
      </c>
      <c r="L6" s="7">
        <v>161</v>
      </c>
      <c r="M6" s="7">
        <v>15</v>
      </c>
      <c r="N6" s="111">
        <v>109</v>
      </c>
    </row>
    <row r="7" spans="1:14" x14ac:dyDescent="0.3">
      <c r="A7" s="110" t="s">
        <v>15</v>
      </c>
      <c r="B7" s="3" t="s">
        <v>43</v>
      </c>
      <c r="C7" s="6">
        <v>3628</v>
      </c>
      <c r="D7" s="7">
        <v>2258</v>
      </c>
      <c r="E7" s="7">
        <v>595</v>
      </c>
      <c r="F7" s="7">
        <v>129</v>
      </c>
      <c r="G7" s="7">
        <v>104</v>
      </c>
      <c r="H7" s="7">
        <v>119</v>
      </c>
      <c r="I7" s="7">
        <v>91</v>
      </c>
      <c r="J7" s="7">
        <v>166</v>
      </c>
      <c r="K7" s="7">
        <v>42</v>
      </c>
      <c r="L7" s="7">
        <v>53</v>
      </c>
      <c r="M7" s="7">
        <v>8</v>
      </c>
      <c r="N7" s="111">
        <v>63</v>
      </c>
    </row>
    <row r="8" spans="1:14" x14ac:dyDescent="0.3">
      <c r="A8" s="110" t="s">
        <v>15</v>
      </c>
      <c r="B8" s="3" t="s">
        <v>44</v>
      </c>
      <c r="C8" s="6">
        <v>10976</v>
      </c>
      <c r="D8" s="7">
        <v>5380</v>
      </c>
      <c r="E8" s="7">
        <v>1248</v>
      </c>
      <c r="F8" s="7">
        <v>413</v>
      </c>
      <c r="G8" s="7">
        <v>594</v>
      </c>
      <c r="H8" s="7">
        <v>1403</v>
      </c>
      <c r="I8" s="7">
        <v>213</v>
      </c>
      <c r="J8" s="7">
        <v>1072</v>
      </c>
      <c r="K8" s="7">
        <v>197</v>
      </c>
      <c r="L8" s="7">
        <v>91</v>
      </c>
      <c r="M8" s="7">
        <v>165</v>
      </c>
      <c r="N8" s="111">
        <v>200</v>
      </c>
    </row>
    <row r="9" spans="1:14" x14ac:dyDescent="0.3">
      <c r="A9" s="110" t="s">
        <v>15</v>
      </c>
      <c r="B9" s="3" t="s">
        <v>45</v>
      </c>
      <c r="C9" s="6">
        <v>6876</v>
      </c>
      <c r="D9" s="7">
        <v>3437</v>
      </c>
      <c r="E9" s="7">
        <v>1801</v>
      </c>
      <c r="F9" s="7">
        <v>192</v>
      </c>
      <c r="G9" s="7">
        <v>89</v>
      </c>
      <c r="H9" s="7">
        <v>491</v>
      </c>
      <c r="I9" s="7">
        <v>96</v>
      </c>
      <c r="J9" s="7">
        <v>571</v>
      </c>
      <c r="K9" s="7">
        <v>48</v>
      </c>
      <c r="L9" s="7">
        <v>44</v>
      </c>
      <c r="M9" s="7">
        <v>2</v>
      </c>
      <c r="N9" s="111">
        <v>105</v>
      </c>
    </row>
    <row r="10" spans="1:14" x14ac:dyDescent="0.3">
      <c r="A10" s="110" t="s">
        <v>15</v>
      </c>
      <c r="B10" s="3" t="s">
        <v>46</v>
      </c>
      <c r="C10" s="6">
        <v>5463</v>
      </c>
      <c r="D10" s="7">
        <v>3250</v>
      </c>
      <c r="E10" s="7">
        <v>942</v>
      </c>
      <c r="F10" s="7">
        <v>305</v>
      </c>
      <c r="G10" s="7">
        <v>77</v>
      </c>
      <c r="H10" s="7">
        <v>352</v>
      </c>
      <c r="I10" s="7">
        <v>92</v>
      </c>
      <c r="J10" s="7">
        <v>278</v>
      </c>
      <c r="K10" s="7">
        <v>44</v>
      </c>
      <c r="L10" s="7">
        <v>63</v>
      </c>
      <c r="M10" s="7">
        <v>5</v>
      </c>
      <c r="N10" s="111">
        <v>55</v>
      </c>
    </row>
    <row r="11" spans="1:14" x14ac:dyDescent="0.3">
      <c r="A11" s="110" t="s">
        <v>15</v>
      </c>
      <c r="B11" s="3" t="s">
        <v>47</v>
      </c>
      <c r="C11" s="6">
        <v>6237</v>
      </c>
      <c r="D11" s="7">
        <v>3335</v>
      </c>
      <c r="E11" s="7">
        <v>672</v>
      </c>
      <c r="F11" s="7">
        <v>438</v>
      </c>
      <c r="G11" s="7">
        <v>171</v>
      </c>
      <c r="H11" s="7">
        <v>559</v>
      </c>
      <c r="I11" s="7">
        <v>81</v>
      </c>
      <c r="J11" s="7">
        <v>215</v>
      </c>
      <c r="K11" s="7">
        <v>51</v>
      </c>
      <c r="L11" s="7">
        <v>83</v>
      </c>
      <c r="M11" s="7">
        <v>469</v>
      </c>
      <c r="N11" s="111">
        <v>163</v>
      </c>
    </row>
    <row r="12" spans="1:14" x14ac:dyDescent="0.3">
      <c r="A12" s="110" t="s">
        <v>15</v>
      </c>
      <c r="B12" s="3" t="s">
        <v>48</v>
      </c>
      <c r="C12" s="6">
        <v>4735</v>
      </c>
      <c r="D12" s="7">
        <v>1879</v>
      </c>
      <c r="E12" s="7">
        <v>511</v>
      </c>
      <c r="F12" s="7">
        <v>232</v>
      </c>
      <c r="G12" s="7">
        <v>49</v>
      </c>
      <c r="H12" s="7">
        <v>404</v>
      </c>
      <c r="I12" s="7">
        <v>47</v>
      </c>
      <c r="J12" s="7">
        <v>160</v>
      </c>
      <c r="K12" s="7">
        <v>24</v>
      </c>
      <c r="L12" s="7">
        <v>20</v>
      </c>
      <c r="M12" s="7">
        <v>1281</v>
      </c>
      <c r="N12" s="111">
        <v>128</v>
      </c>
    </row>
    <row r="13" spans="1:14" x14ac:dyDescent="0.3">
      <c r="A13" s="110" t="s">
        <v>15</v>
      </c>
      <c r="B13" s="3" t="s">
        <v>49</v>
      </c>
      <c r="C13" s="6">
        <v>5831</v>
      </c>
      <c r="D13" s="7">
        <v>3728</v>
      </c>
      <c r="E13" s="7">
        <v>779</v>
      </c>
      <c r="F13" s="7">
        <v>250</v>
      </c>
      <c r="G13" s="7">
        <v>184</v>
      </c>
      <c r="H13" s="7">
        <v>130</v>
      </c>
      <c r="I13" s="7">
        <v>28</v>
      </c>
      <c r="J13" s="7">
        <v>461</v>
      </c>
      <c r="K13" s="7">
        <v>37</v>
      </c>
      <c r="L13" s="7">
        <v>100</v>
      </c>
      <c r="M13" s="7">
        <v>9</v>
      </c>
      <c r="N13" s="111">
        <v>125</v>
      </c>
    </row>
    <row r="14" spans="1:14" x14ac:dyDescent="0.3">
      <c r="A14" s="110" t="s">
        <v>15</v>
      </c>
      <c r="B14" s="3" t="s">
        <v>50</v>
      </c>
      <c r="C14" s="6">
        <v>3905</v>
      </c>
      <c r="D14" s="7">
        <v>2636</v>
      </c>
      <c r="E14" s="7">
        <v>486</v>
      </c>
      <c r="F14" s="7">
        <v>153</v>
      </c>
      <c r="G14" s="7">
        <v>59</v>
      </c>
      <c r="H14" s="7">
        <v>231</v>
      </c>
      <c r="I14" s="7">
        <v>12</v>
      </c>
      <c r="J14" s="7">
        <v>154</v>
      </c>
      <c r="K14" s="7">
        <v>22</v>
      </c>
      <c r="L14" s="7">
        <v>47</v>
      </c>
      <c r="M14" s="7">
        <v>12</v>
      </c>
      <c r="N14" s="111">
        <v>93</v>
      </c>
    </row>
    <row r="15" spans="1:14" x14ac:dyDescent="0.3">
      <c r="A15" s="110" t="s">
        <v>15</v>
      </c>
      <c r="B15" s="3" t="s">
        <v>51</v>
      </c>
      <c r="C15" s="6">
        <v>5793</v>
      </c>
      <c r="D15" s="7">
        <v>3251</v>
      </c>
      <c r="E15" s="7">
        <v>956</v>
      </c>
      <c r="F15" s="7">
        <v>334</v>
      </c>
      <c r="G15" s="7">
        <v>110</v>
      </c>
      <c r="H15" s="7">
        <v>484</v>
      </c>
      <c r="I15" s="7">
        <v>56</v>
      </c>
      <c r="J15" s="7">
        <v>338</v>
      </c>
      <c r="K15" s="7">
        <v>40</v>
      </c>
      <c r="L15" s="7">
        <v>91</v>
      </c>
      <c r="M15" s="7">
        <v>9</v>
      </c>
      <c r="N15" s="111">
        <v>124</v>
      </c>
    </row>
    <row r="16" spans="1:14" x14ac:dyDescent="0.3">
      <c r="A16" s="110" t="s">
        <v>15</v>
      </c>
      <c r="B16" s="3" t="s">
        <v>52</v>
      </c>
      <c r="C16" s="6">
        <v>5402</v>
      </c>
      <c r="D16" s="7">
        <v>3430</v>
      </c>
      <c r="E16" s="7">
        <v>729</v>
      </c>
      <c r="F16" s="7">
        <v>46</v>
      </c>
      <c r="G16" s="7">
        <v>340</v>
      </c>
      <c r="H16" s="7">
        <v>236</v>
      </c>
      <c r="I16" s="7">
        <v>18</v>
      </c>
      <c r="J16" s="7">
        <v>355</v>
      </c>
      <c r="K16" s="7">
        <v>28</v>
      </c>
      <c r="L16" s="7">
        <v>82</v>
      </c>
      <c r="M16" s="7">
        <v>3</v>
      </c>
      <c r="N16" s="111">
        <v>135</v>
      </c>
    </row>
    <row r="17" spans="1:14" x14ac:dyDescent="0.3">
      <c r="A17" s="110" t="s">
        <v>15</v>
      </c>
      <c r="B17" s="3" t="s">
        <v>53</v>
      </c>
      <c r="C17" s="6">
        <v>7712</v>
      </c>
      <c r="D17" s="7">
        <v>3345</v>
      </c>
      <c r="E17" s="7">
        <v>1937</v>
      </c>
      <c r="F17" s="7">
        <v>165</v>
      </c>
      <c r="G17" s="7">
        <v>307</v>
      </c>
      <c r="H17" s="7">
        <v>1161</v>
      </c>
      <c r="I17" s="7">
        <v>159</v>
      </c>
      <c r="J17" s="7">
        <v>323</v>
      </c>
      <c r="K17" s="7">
        <v>34</v>
      </c>
      <c r="L17" s="7">
        <v>20</v>
      </c>
      <c r="M17" s="7">
        <v>4</v>
      </c>
      <c r="N17" s="111">
        <v>257</v>
      </c>
    </row>
    <row r="18" spans="1:14" x14ac:dyDescent="0.3">
      <c r="A18" s="110" t="s">
        <v>15</v>
      </c>
      <c r="B18" s="3" t="s">
        <v>54</v>
      </c>
      <c r="C18" s="6">
        <v>4744</v>
      </c>
      <c r="D18" s="7">
        <v>2754</v>
      </c>
      <c r="E18" s="7">
        <v>549</v>
      </c>
      <c r="F18" s="7">
        <v>138</v>
      </c>
      <c r="G18" s="7">
        <v>61</v>
      </c>
      <c r="H18" s="7">
        <v>355</v>
      </c>
      <c r="I18" s="7">
        <v>79</v>
      </c>
      <c r="J18" s="7">
        <v>500</v>
      </c>
      <c r="K18" s="7">
        <v>35</v>
      </c>
      <c r="L18" s="7">
        <v>163</v>
      </c>
      <c r="M18" s="7">
        <v>0</v>
      </c>
      <c r="N18" s="111">
        <v>110</v>
      </c>
    </row>
    <row r="19" spans="1:14" x14ac:dyDescent="0.3">
      <c r="A19" s="110" t="s">
        <v>15</v>
      </c>
      <c r="B19" s="3" t="s">
        <v>55</v>
      </c>
      <c r="C19" s="6">
        <v>11991</v>
      </c>
      <c r="D19" s="7">
        <v>5206</v>
      </c>
      <c r="E19" s="7">
        <v>3120</v>
      </c>
      <c r="F19" s="7">
        <v>540</v>
      </c>
      <c r="G19" s="7">
        <v>306</v>
      </c>
      <c r="H19" s="7">
        <v>1656</v>
      </c>
      <c r="I19" s="7">
        <v>113</v>
      </c>
      <c r="J19" s="7">
        <v>523</v>
      </c>
      <c r="K19" s="7">
        <v>113</v>
      </c>
      <c r="L19" s="7">
        <v>141</v>
      </c>
      <c r="M19" s="7">
        <v>3</v>
      </c>
      <c r="N19" s="111">
        <v>270</v>
      </c>
    </row>
    <row r="20" spans="1:14" x14ac:dyDescent="0.3">
      <c r="A20" s="110" t="s">
        <v>15</v>
      </c>
      <c r="B20" s="3" t="s">
        <v>56</v>
      </c>
      <c r="C20" s="6">
        <v>4860</v>
      </c>
      <c r="D20" s="7">
        <v>2363</v>
      </c>
      <c r="E20" s="7">
        <v>686</v>
      </c>
      <c r="F20" s="7">
        <v>159</v>
      </c>
      <c r="G20" s="7">
        <v>147</v>
      </c>
      <c r="H20" s="7">
        <v>473</v>
      </c>
      <c r="I20" s="7">
        <v>33</v>
      </c>
      <c r="J20" s="7">
        <v>256</v>
      </c>
      <c r="K20" s="7">
        <v>39</v>
      </c>
      <c r="L20" s="7">
        <v>42</v>
      </c>
      <c r="M20" s="7">
        <v>427</v>
      </c>
      <c r="N20" s="111">
        <v>235</v>
      </c>
    </row>
    <row r="21" spans="1:14" x14ac:dyDescent="0.3">
      <c r="A21" s="110" t="s">
        <v>15</v>
      </c>
      <c r="B21" s="3" t="s">
        <v>57</v>
      </c>
      <c r="C21" s="6">
        <v>6146</v>
      </c>
      <c r="D21" s="7">
        <v>3899</v>
      </c>
      <c r="E21" s="7">
        <v>950</v>
      </c>
      <c r="F21" s="7">
        <v>157</v>
      </c>
      <c r="G21" s="7">
        <v>116</v>
      </c>
      <c r="H21" s="7">
        <v>153</v>
      </c>
      <c r="I21" s="7">
        <v>30</v>
      </c>
      <c r="J21" s="7">
        <v>574</v>
      </c>
      <c r="K21" s="7">
        <v>40</v>
      </c>
      <c r="L21" s="7">
        <v>66</v>
      </c>
      <c r="M21" s="7">
        <v>1</v>
      </c>
      <c r="N21" s="111">
        <v>160</v>
      </c>
    </row>
    <row r="22" spans="1:14" x14ac:dyDescent="0.3">
      <c r="A22" s="110" t="s">
        <v>15</v>
      </c>
      <c r="B22" s="3" t="s">
        <v>58</v>
      </c>
      <c r="C22" s="6">
        <v>11565</v>
      </c>
      <c r="D22" s="7">
        <v>6342</v>
      </c>
      <c r="E22" s="7">
        <v>1822</v>
      </c>
      <c r="F22" s="7">
        <v>931</v>
      </c>
      <c r="G22" s="7">
        <v>368</v>
      </c>
      <c r="H22" s="7">
        <v>947</v>
      </c>
      <c r="I22" s="7">
        <v>166</v>
      </c>
      <c r="J22" s="7">
        <v>328</v>
      </c>
      <c r="K22" s="7">
        <v>79</v>
      </c>
      <c r="L22" s="7">
        <v>180</v>
      </c>
      <c r="M22" s="7">
        <v>188</v>
      </c>
      <c r="N22" s="111">
        <v>214</v>
      </c>
    </row>
    <row r="23" spans="1:14" x14ac:dyDescent="0.3">
      <c r="A23" s="110" t="s">
        <v>15</v>
      </c>
      <c r="B23" s="3" t="s">
        <v>59</v>
      </c>
      <c r="C23" s="6">
        <v>5504</v>
      </c>
      <c r="D23" s="7">
        <v>3668</v>
      </c>
      <c r="E23" s="7">
        <v>671</v>
      </c>
      <c r="F23" s="7">
        <v>163</v>
      </c>
      <c r="G23" s="7">
        <v>66</v>
      </c>
      <c r="H23" s="7">
        <v>388</v>
      </c>
      <c r="I23" s="7">
        <v>3</v>
      </c>
      <c r="J23" s="7">
        <v>258</v>
      </c>
      <c r="K23" s="7">
        <v>37</v>
      </c>
      <c r="L23" s="7">
        <v>81</v>
      </c>
      <c r="M23" s="7">
        <v>10</v>
      </c>
      <c r="N23" s="111">
        <v>159</v>
      </c>
    </row>
    <row r="24" spans="1:14" x14ac:dyDescent="0.3">
      <c r="A24" s="110" t="s">
        <v>15</v>
      </c>
      <c r="B24" s="3" t="s">
        <v>60</v>
      </c>
      <c r="C24" s="6">
        <v>8396</v>
      </c>
      <c r="D24" s="7">
        <v>2918</v>
      </c>
      <c r="E24" s="7">
        <v>1074</v>
      </c>
      <c r="F24" s="7">
        <v>601</v>
      </c>
      <c r="G24" s="7">
        <v>276</v>
      </c>
      <c r="H24" s="7">
        <v>2421</v>
      </c>
      <c r="I24" s="7">
        <v>158</v>
      </c>
      <c r="J24" s="7">
        <v>184</v>
      </c>
      <c r="K24" s="7">
        <v>82</v>
      </c>
      <c r="L24" s="7">
        <v>144</v>
      </c>
      <c r="M24" s="7">
        <v>316</v>
      </c>
      <c r="N24" s="111">
        <v>222</v>
      </c>
    </row>
    <row r="25" spans="1:14" x14ac:dyDescent="0.3">
      <c r="A25" s="110" t="s">
        <v>15</v>
      </c>
      <c r="B25" s="3" t="s">
        <v>61</v>
      </c>
      <c r="C25" s="6">
        <v>4682</v>
      </c>
      <c r="D25" s="7">
        <v>2172</v>
      </c>
      <c r="E25" s="7">
        <v>732</v>
      </c>
      <c r="F25" s="7">
        <v>284</v>
      </c>
      <c r="G25" s="7">
        <v>240</v>
      </c>
      <c r="H25" s="7">
        <v>569</v>
      </c>
      <c r="I25" s="7">
        <v>110</v>
      </c>
      <c r="J25" s="7">
        <v>185</v>
      </c>
      <c r="K25" s="7">
        <v>164</v>
      </c>
      <c r="L25" s="7">
        <v>26</v>
      </c>
      <c r="M25" s="7">
        <v>4</v>
      </c>
      <c r="N25" s="111">
        <v>196</v>
      </c>
    </row>
    <row r="26" spans="1:14" x14ac:dyDescent="0.3">
      <c r="A26" s="110" t="s">
        <v>15</v>
      </c>
      <c r="B26" s="3" t="s">
        <v>62</v>
      </c>
      <c r="C26" s="6">
        <v>7041</v>
      </c>
      <c r="D26" s="7">
        <v>5060</v>
      </c>
      <c r="E26" s="7">
        <v>705</v>
      </c>
      <c r="F26" s="7">
        <v>233</v>
      </c>
      <c r="G26" s="7">
        <v>183</v>
      </c>
      <c r="H26" s="7">
        <v>276</v>
      </c>
      <c r="I26" s="7">
        <v>36</v>
      </c>
      <c r="J26" s="7">
        <v>288</v>
      </c>
      <c r="K26" s="7">
        <v>25</v>
      </c>
      <c r="L26" s="7">
        <v>115</v>
      </c>
      <c r="M26" s="7">
        <v>1</v>
      </c>
      <c r="N26" s="111">
        <v>119</v>
      </c>
    </row>
    <row r="27" spans="1:14" x14ac:dyDescent="0.3">
      <c r="A27" s="110" t="s">
        <v>15</v>
      </c>
      <c r="B27" s="3" t="s">
        <v>63</v>
      </c>
      <c r="C27" s="6">
        <v>4712</v>
      </c>
      <c r="D27" s="7">
        <v>1031</v>
      </c>
      <c r="E27" s="7">
        <v>1029</v>
      </c>
      <c r="F27" s="7">
        <v>145</v>
      </c>
      <c r="G27" s="7">
        <v>123</v>
      </c>
      <c r="H27" s="7">
        <v>1277</v>
      </c>
      <c r="I27" s="7">
        <v>224</v>
      </c>
      <c r="J27" s="7">
        <v>314</v>
      </c>
      <c r="K27" s="7">
        <v>271</v>
      </c>
      <c r="L27" s="7">
        <v>162</v>
      </c>
      <c r="M27" s="7">
        <v>1</v>
      </c>
      <c r="N27" s="111">
        <v>135</v>
      </c>
    </row>
    <row r="28" spans="1:14" x14ac:dyDescent="0.3">
      <c r="A28" s="110" t="s">
        <v>15</v>
      </c>
      <c r="B28" s="3" t="s">
        <v>64</v>
      </c>
      <c r="C28" s="6">
        <v>6711</v>
      </c>
      <c r="D28" s="7">
        <v>998</v>
      </c>
      <c r="E28" s="7">
        <v>1216</v>
      </c>
      <c r="F28" s="7">
        <v>986</v>
      </c>
      <c r="G28" s="7">
        <v>228</v>
      </c>
      <c r="H28" s="7">
        <v>2161</v>
      </c>
      <c r="I28" s="7">
        <v>579</v>
      </c>
      <c r="J28" s="7">
        <v>188</v>
      </c>
      <c r="K28" s="7">
        <v>125</v>
      </c>
      <c r="L28" s="7">
        <v>45</v>
      </c>
      <c r="M28" s="7">
        <v>31</v>
      </c>
      <c r="N28" s="111">
        <v>154</v>
      </c>
    </row>
    <row r="29" spans="1:14" x14ac:dyDescent="0.3">
      <c r="A29" s="110" t="s">
        <v>15</v>
      </c>
      <c r="B29" s="3" t="s">
        <v>65</v>
      </c>
      <c r="C29" s="6">
        <v>5522</v>
      </c>
      <c r="D29" s="7">
        <v>3934</v>
      </c>
      <c r="E29" s="7">
        <v>777</v>
      </c>
      <c r="F29" s="7">
        <v>97</v>
      </c>
      <c r="G29" s="7">
        <v>133</v>
      </c>
      <c r="H29" s="7">
        <v>152</v>
      </c>
      <c r="I29" s="7">
        <v>29</v>
      </c>
      <c r="J29" s="7">
        <v>179</v>
      </c>
      <c r="K29" s="7">
        <v>22</v>
      </c>
      <c r="L29" s="7">
        <v>73</v>
      </c>
      <c r="M29" s="7">
        <v>41</v>
      </c>
      <c r="N29" s="111">
        <v>85</v>
      </c>
    </row>
    <row r="30" spans="1:14" x14ac:dyDescent="0.3">
      <c r="A30" s="110" t="s">
        <v>16</v>
      </c>
      <c r="B30" s="3" t="s">
        <v>44</v>
      </c>
      <c r="C30" s="6">
        <v>3735</v>
      </c>
      <c r="D30" s="7">
        <v>1738</v>
      </c>
      <c r="E30" s="7">
        <v>475</v>
      </c>
      <c r="F30" s="7">
        <v>141</v>
      </c>
      <c r="G30" s="7">
        <v>171</v>
      </c>
      <c r="H30" s="7">
        <v>198</v>
      </c>
      <c r="I30" s="7">
        <v>63</v>
      </c>
      <c r="J30" s="7">
        <v>193</v>
      </c>
      <c r="K30" s="7">
        <v>14</v>
      </c>
      <c r="L30" s="7">
        <v>12</v>
      </c>
      <c r="M30" s="7">
        <v>524</v>
      </c>
      <c r="N30" s="111">
        <v>206</v>
      </c>
    </row>
    <row r="31" spans="1:14" x14ac:dyDescent="0.3">
      <c r="A31" s="110" t="s">
        <v>16</v>
      </c>
      <c r="B31" s="3" t="s">
        <v>66</v>
      </c>
      <c r="C31" s="6">
        <v>3310</v>
      </c>
      <c r="D31" s="7">
        <v>1855</v>
      </c>
      <c r="E31" s="7">
        <v>500</v>
      </c>
      <c r="F31" s="7">
        <v>55</v>
      </c>
      <c r="G31" s="7">
        <v>54</v>
      </c>
      <c r="H31" s="7">
        <v>173</v>
      </c>
      <c r="I31" s="7">
        <v>32</v>
      </c>
      <c r="J31" s="7">
        <v>358</v>
      </c>
      <c r="K31" s="7">
        <v>24</v>
      </c>
      <c r="L31" s="7">
        <v>90</v>
      </c>
      <c r="M31" s="7">
        <v>76</v>
      </c>
      <c r="N31" s="111">
        <v>93</v>
      </c>
    </row>
    <row r="32" spans="1:14" x14ac:dyDescent="0.3">
      <c r="A32" s="110" t="s">
        <v>16</v>
      </c>
      <c r="B32" s="3" t="s">
        <v>67</v>
      </c>
      <c r="C32" s="6">
        <v>4008</v>
      </c>
      <c r="D32" s="7">
        <v>2039</v>
      </c>
      <c r="E32" s="7">
        <v>613</v>
      </c>
      <c r="F32" s="7">
        <v>212</v>
      </c>
      <c r="G32" s="7">
        <v>65</v>
      </c>
      <c r="H32" s="7">
        <v>123</v>
      </c>
      <c r="I32" s="7">
        <v>204</v>
      </c>
      <c r="J32" s="7">
        <v>234</v>
      </c>
      <c r="K32" s="7">
        <v>39</v>
      </c>
      <c r="L32" s="7">
        <v>45</v>
      </c>
      <c r="M32" s="7">
        <v>202</v>
      </c>
      <c r="N32" s="111">
        <v>232</v>
      </c>
    </row>
    <row r="33" spans="1:14" x14ac:dyDescent="0.3">
      <c r="A33" s="110" t="s">
        <v>16</v>
      </c>
      <c r="B33" s="3" t="s">
        <v>68</v>
      </c>
      <c r="C33" s="6">
        <v>3973</v>
      </c>
      <c r="D33" s="7">
        <v>2427</v>
      </c>
      <c r="E33" s="7">
        <v>464</v>
      </c>
      <c r="F33" s="7">
        <v>72</v>
      </c>
      <c r="G33" s="7">
        <v>67</v>
      </c>
      <c r="H33" s="7">
        <v>314</v>
      </c>
      <c r="I33" s="7">
        <v>33</v>
      </c>
      <c r="J33" s="7">
        <v>302</v>
      </c>
      <c r="K33" s="7">
        <v>22</v>
      </c>
      <c r="L33" s="7">
        <v>69</v>
      </c>
      <c r="M33" s="7">
        <v>74</v>
      </c>
      <c r="N33" s="111">
        <v>129</v>
      </c>
    </row>
    <row r="34" spans="1:14" x14ac:dyDescent="0.3">
      <c r="A34" s="110" t="s">
        <v>16</v>
      </c>
      <c r="B34" s="3" t="s">
        <v>69</v>
      </c>
      <c r="C34" s="6">
        <v>1655</v>
      </c>
      <c r="D34" s="7">
        <v>468</v>
      </c>
      <c r="E34" s="7">
        <v>236</v>
      </c>
      <c r="F34" s="7">
        <v>70</v>
      </c>
      <c r="G34" s="7">
        <v>165</v>
      </c>
      <c r="H34" s="7">
        <v>348</v>
      </c>
      <c r="I34" s="7">
        <v>164</v>
      </c>
      <c r="J34" s="7">
        <v>56</v>
      </c>
      <c r="K34" s="7">
        <v>20</v>
      </c>
      <c r="L34" s="7">
        <v>56</v>
      </c>
      <c r="M34" s="7">
        <v>3</v>
      </c>
      <c r="N34" s="111">
        <v>69</v>
      </c>
    </row>
    <row r="35" spans="1:14" x14ac:dyDescent="0.3">
      <c r="A35" s="110" t="s">
        <v>16</v>
      </c>
      <c r="B35" s="3" t="s">
        <v>70</v>
      </c>
      <c r="C35" s="6">
        <v>4121</v>
      </c>
      <c r="D35" s="7">
        <v>2444</v>
      </c>
      <c r="E35" s="7">
        <v>677</v>
      </c>
      <c r="F35" s="7">
        <v>137</v>
      </c>
      <c r="G35" s="7">
        <v>151</v>
      </c>
      <c r="H35" s="7">
        <v>232</v>
      </c>
      <c r="I35" s="7">
        <v>90</v>
      </c>
      <c r="J35" s="7">
        <v>161</v>
      </c>
      <c r="K35" s="7">
        <v>19</v>
      </c>
      <c r="L35" s="7">
        <v>105</v>
      </c>
      <c r="M35" s="7">
        <v>4</v>
      </c>
      <c r="N35" s="111">
        <v>101</v>
      </c>
    </row>
    <row r="36" spans="1:14" x14ac:dyDescent="0.3">
      <c r="A36" s="110" t="s">
        <v>16</v>
      </c>
      <c r="B36" s="3" t="s">
        <v>71</v>
      </c>
      <c r="C36" s="6">
        <v>6271</v>
      </c>
      <c r="D36" s="7">
        <v>3316</v>
      </c>
      <c r="E36" s="7">
        <v>1038</v>
      </c>
      <c r="F36" s="7">
        <v>399</v>
      </c>
      <c r="G36" s="7">
        <v>126</v>
      </c>
      <c r="H36" s="7">
        <v>635</v>
      </c>
      <c r="I36" s="7">
        <v>205</v>
      </c>
      <c r="J36" s="7">
        <v>317</v>
      </c>
      <c r="K36" s="7">
        <v>26</v>
      </c>
      <c r="L36" s="7">
        <v>114</v>
      </c>
      <c r="M36" s="7">
        <v>5</v>
      </c>
      <c r="N36" s="111">
        <v>90</v>
      </c>
    </row>
    <row r="37" spans="1:14" x14ac:dyDescent="0.3">
      <c r="A37" s="110" t="s">
        <v>16</v>
      </c>
      <c r="B37" s="3" t="s">
        <v>72</v>
      </c>
      <c r="C37" s="6">
        <v>3468</v>
      </c>
      <c r="D37" s="7">
        <v>2270</v>
      </c>
      <c r="E37" s="7">
        <v>459</v>
      </c>
      <c r="F37" s="7">
        <v>70</v>
      </c>
      <c r="G37" s="7">
        <v>141</v>
      </c>
      <c r="H37" s="7">
        <v>93</v>
      </c>
      <c r="I37" s="7">
        <v>56</v>
      </c>
      <c r="J37" s="7">
        <v>188</v>
      </c>
      <c r="K37" s="7">
        <v>13</v>
      </c>
      <c r="L37" s="7">
        <v>63</v>
      </c>
      <c r="M37" s="7">
        <v>15</v>
      </c>
      <c r="N37" s="111">
        <v>100</v>
      </c>
    </row>
    <row r="38" spans="1:14" x14ac:dyDescent="0.3">
      <c r="A38" s="110" t="s">
        <v>16</v>
      </c>
      <c r="B38" s="3" t="s">
        <v>73</v>
      </c>
      <c r="C38" s="6">
        <v>3119</v>
      </c>
      <c r="D38" s="7">
        <v>1509</v>
      </c>
      <c r="E38" s="7">
        <v>395</v>
      </c>
      <c r="F38" s="7">
        <v>99</v>
      </c>
      <c r="G38" s="7">
        <v>88</v>
      </c>
      <c r="H38" s="7">
        <v>166</v>
      </c>
      <c r="I38" s="7">
        <v>77</v>
      </c>
      <c r="J38" s="7">
        <v>209</v>
      </c>
      <c r="K38" s="7">
        <v>12</v>
      </c>
      <c r="L38" s="7">
        <v>121</v>
      </c>
      <c r="M38" s="7">
        <v>316</v>
      </c>
      <c r="N38" s="111">
        <v>127</v>
      </c>
    </row>
    <row r="39" spans="1:14" x14ac:dyDescent="0.3">
      <c r="A39" s="110" t="s">
        <v>16</v>
      </c>
      <c r="B39" s="3" t="s">
        <v>74</v>
      </c>
      <c r="C39" s="6">
        <v>4411</v>
      </c>
      <c r="D39" s="7">
        <v>2339</v>
      </c>
      <c r="E39" s="7">
        <v>606</v>
      </c>
      <c r="F39" s="7">
        <v>175</v>
      </c>
      <c r="G39" s="7">
        <v>154</v>
      </c>
      <c r="H39" s="7">
        <v>193</v>
      </c>
      <c r="I39" s="7">
        <v>41</v>
      </c>
      <c r="J39" s="7">
        <v>234</v>
      </c>
      <c r="K39" s="7">
        <v>13</v>
      </c>
      <c r="L39" s="7">
        <v>78</v>
      </c>
      <c r="M39" s="7">
        <v>381</v>
      </c>
      <c r="N39" s="111">
        <v>197</v>
      </c>
    </row>
    <row r="40" spans="1:14" x14ac:dyDescent="0.3">
      <c r="A40" s="110" t="s">
        <v>16</v>
      </c>
      <c r="B40" s="3" t="s">
        <v>75</v>
      </c>
      <c r="C40" s="6">
        <v>1837</v>
      </c>
      <c r="D40" s="7">
        <v>920</v>
      </c>
      <c r="E40" s="7">
        <v>211</v>
      </c>
      <c r="F40" s="7">
        <v>25</v>
      </c>
      <c r="G40" s="7">
        <v>22</v>
      </c>
      <c r="H40" s="7">
        <v>99</v>
      </c>
      <c r="I40" s="7">
        <v>66</v>
      </c>
      <c r="J40" s="7">
        <v>110</v>
      </c>
      <c r="K40" s="7">
        <v>4</v>
      </c>
      <c r="L40" s="7">
        <v>139</v>
      </c>
      <c r="M40" s="7">
        <v>83</v>
      </c>
      <c r="N40" s="111">
        <v>158</v>
      </c>
    </row>
    <row r="41" spans="1:14" x14ac:dyDescent="0.3">
      <c r="A41" s="110" t="s">
        <v>16</v>
      </c>
      <c r="B41" s="3" t="s">
        <v>76</v>
      </c>
      <c r="C41" s="6">
        <v>3075</v>
      </c>
      <c r="D41" s="7">
        <v>1890</v>
      </c>
      <c r="E41" s="7">
        <v>524</v>
      </c>
      <c r="F41" s="7">
        <v>18</v>
      </c>
      <c r="G41" s="7">
        <v>85</v>
      </c>
      <c r="H41" s="7">
        <v>211</v>
      </c>
      <c r="I41" s="7">
        <v>74</v>
      </c>
      <c r="J41" s="7">
        <v>91</v>
      </c>
      <c r="K41" s="7">
        <v>5</v>
      </c>
      <c r="L41" s="7">
        <v>74</v>
      </c>
      <c r="M41" s="7">
        <v>6</v>
      </c>
      <c r="N41" s="111">
        <v>97</v>
      </c>
    </row>
    <row r="42" spans="1:14" x14ac:dyDescent="0.3">
      <c r="A42" s="110" t="s">
        <v>16</v>
      </c>
      <c r="B42" s="3" t="s">
        <v>77</v>
      </c>
      <c r="C42" s="6">
        <v>3481</v>
      </c>
      <c r="D42" s="7">
        <v>1995</v>
      </c>
      <c r="E42" s="7">
        <v>548</v>
      </c>
      <c r="F42" s="7">
        <v>70</v>
      </c>
      <c r="G42" s="7">
        <v>148</v>
      </c>
      <c r="H42" s="7">
        <v>360</v>
      </c>
      <c r="I42" s="7">
        <v>64</v>
      </c>
      <c r="J42" s="7">
        <v>130</v>
      </c>
      <c r="K42" s="7">
        <v>10</v>
      </c>
      <c r="L42" s="7">
        <v>78</v>
      </c>
      <c r="M42" s="7">
        <v>6</v>
      </c>
      <c r="N42" s="111">
        <v>72</v>
      </c>
    </row>
    <row r="43" spans="1:14" x14ac:dyDescent="0.3">
      <c r="A43" s="110" t="s">
        <v>16</v>
      </c>
      <c r="B43" s="3" t="s">
        <v>78</v>
      </c>
      <c r="C43" s="6">
        <v>1301</v>
      </c>
      <c r="D43" s="7">
        <v>703</v>
      </c>
      <c r="E43" s="7">
        <v>144</v>
      </c>
      <c r="F43" s="7">
        <v>10</v>
      </c>
      <c r="G43" s="7">
        <v>6</v>
      </c>
      <c r="H43" s="7">
        <v>67</v>
      </c>
      <c r="I43" s="7">
        <v>40</v>
      </c>
      <c r="J43" s="7">
        <v>174</v>
      </c>
      <c r="K43" s="7">
        <v>19</v>
      </c>
      <c r="L43" s="7">
        <v>23</v>
      </c>
      <c r="M43" s="7">
        <v>58</v>
      </c>
      <c r="N43" s="111">
        <v>57</v>
      </c>
    </row>
    <row r="44" spans="1:14" x14ac:dyDescent="0.3">
      <c r="A44" s="110" t="s">
        <v>16</v>
      </c>
      <c r="B44" s="3" t="s">
        <v>64</v>
      </c>
      <c r="C44" s="6">
        <v>1334</v>
      </c>
      <c r="D44" s="7">
        <v>205</v>
      </c>
      <c r="E44" s="7">
        <v>283</v>
      </c>
      <c r="F44" s="7">
        <v>276</v>
      </c>
      <c r="G44" s="7">
        <v>43</v>
      </c>
      <c r="H44" s="7">
        <v>294</v>
      </c>
      <c r="I44" s="7">
        <v>93</v>
      </c>
      <c r="J44" s="7">
        <v>20</v>
      </c>
      <c r="K44" s="7">
        <v>44</v>
      </c>
      <c r="L44" s="7">
        <v>16</v>
      </c>
      <c r="M44" s="7">
        <v>1</v>
      </c>
      <c r="N44" s="111">
        <v>59</v>
      </c>
    </row>
    <row r="45" spans="1:14" x14ac:dyDescent="0.3">
      <c r="A45" s="110" t="s">
        <v>16</v>
      </c>
      <c r="B45" s="3" t="s">
        <v>79</v>
      </c>
      <c r="C45" s="6">
        <v>6614</v>
      </c>
      <c r="D45" s="7">
        <v>3276</v>
      </c>
      <c r="E45" s="7">
        <v>1032</v>
      </c>
      <c r="F45" s="7">
        <v>457</v>
      </c>
      <c r="G45" s="7">
        <v>134</v>
      </c>
      <c r="H45" s="7">
        <v>471</v>
      </c>
      <c r="I45" s="7">
        <v>450</v>
      </c>
      <c r="J45" s="7">
        <v>232</v>
      </c>
      <c r="K45" s="7">
        <v>134</v>
      </c>
      <c r="L45" s="7">
        <v>115</v>
      </c>
      <c r="M45" s="7">
        <v>124</v>
      </c>
      <c r="N45" s="111">
        <v>189</v>
      </c>
    </row>
    <row r="46" spans="1:14" x14ac:dyDescent="0.3">
      <c r="A46" s="110" t="s">
        <v>27</v>
      </c>
      <c r="B46" s="3" t="s">
        <v>223</v>
      </c>
      <c r="C46" s="6">
        <v>148</v>
      </c>
      <c r="D46" s="7">
        <v>41</v>
      </c>
      <c r="E46" s="7">
        <v>22</v>
      </c>
      <c r="F46" s="7">
        <v>1</v>
      </c>
      <c r="G46" s="7">
        <v>6</v>
      </c>
      <c r="H46" s="7">
        <v>9</v>
      </c>
      <c r="I46" s="7">
        <v>4</v>
      </c>
      <c r="J46" s="7">
        <v>30</v>
      </c>
      <c r="K46" s="7">
        <v>7</v>
      </c>
      <c r="L46" s="7">
        <v>4</v>
      </c>
      <c r="M46" s="7">
        <v>4</v>
      </c>
      <c r="N46" s="111">
        <v>20</v>
      </c>
    </row>
    <row r="47" spans="1:14" x14ac:dyDescent="0.3">
      <c r="A47" s="110" t="s">
        <v>27</v>
      </c>
      <c r="B47" s="3" t="s">
        <v>68</v>
      </c>
      <c r="C47" s="6">
        <v>1959</v>
      </c>
      <c r="D47" s="7">
        <v>1097</v>
      </c>
      <c r="E47" s="7">
        <v>342</v>
      </c>
      <c r="F47" s="7">
        <v>9</v>
      </c>
      <c r="G47" s="7">
        <v>84</v>
      </c>
      <c r="H47" s="7">
        <v>52</v>
      </c>
      <c r="I47" s="7">
        <v>26</v>
      </c>
      <c r="J47" s="7">
        <v>148</v>
      </c>
      <c r="K47" s="7">
        <v>10</v>
      </c>
      <c r="L47" s="7">
        <v>131</v>
      </c>
      <c r="M47" s="7">
        <v>1</v>
      </c>
      <c r="N47" s="111">
        <v>59</v>
      </c>
    </row>
    <row r="48" spans="1:14" x14ac:dyDescent="0.3">
      <c r="A48" s="110" t="s">
        <v>27</v>
      </c>
      <c r="B48" s="3" t="s">
        <v>86</v>
      </c>
      <c r="C48" s="6">
        <v>7790</v>
      </c>
      <c r="D48" s="7">
        <v>4654</v>
      </c>
      <c r="E48" s="7">
        <v>1182</v>
      </c>
      <c r="F48" s="7">
        <v>214</v>
      </c>
      <c r="G48" s="7">
        <v>156</v>
      </c>
      <c r="H48" s="7">
        <v>216</v>
      </c>
      <c r="I48" s="7">
        <v>109</v>
      </c>
      <c r="J48" s="7">
        <v>477</v>
      </c>
      <c r="K48" s="7">
        <v>96</v>
      </c>
      <c r="L48" s="7">
        <v>159</v>
      </c>
      <c r="M48" s="7">
        <v>380</v>
      </c>
      <c r="N48" s="111">
        <v>147</v>
      </c>
    </row>
    <row r="49" spans="1:14" x14ac:dyDescent="0.3">
      <c r="A49" s="110" t="s">
        <v>27</v>
      </c>
      <c r="B49" s="3" t="s">
        <v>87</v>
      </c>
      <c r="C49" s="6">
        <v>4078</v>
      </c>
      <c r="D49" s="7">
        <v>2453</v>
      </c>
      <c r="E49" s="7">
        <v>521</v>
      </c>
      <c r="F49" s="7">
        <v>26</v>
      </c>
      <c r="G49" s="7">
        <v>61</v>
      </c>
      <c r="H49" s="7">
        <v>91</v>
      </c>
      <c r="I49" s="7">
        <v>40</v>
      </c>
      <c r="J49" s="7">
        <v>343</v>
      </c>
      <c r="K49" s="7">
        <v>63</v>
      </c>
      <c r="L49" s="7">
        <v>40</v>
      </c>
      <c r="M49" s="7">
        <v>279</v>
      </c>
      <c r="N49" s="111">
        <v>161</v>
      </c>
    </row>
    <row r="50" spans="1:14" x14ac:dyDescent="0.3">
      <c r="A50" s="110" t="s">
        <v>27</v>
      </c>
      <c r="B50" s="3" t="s">
        <v>69</v>
      </c>
      <c r="C50" s="6">
        <v>5910</v>
      </c>
      <c r="D50" s="7">
        <v>3378</v>
      </c>
      <c r="E50" s="7">
        <v>858</v>
      </c>
      <c r="F50" s="7">
        <v>289</v>
      </c>
      <c r="G50" s="7">
        <v>232</v>
      </c>
      <c r="H50" s="7">
        <v>261</v>
      </c>
      <c r="I50" s="7">
        <v>141</v>
      </c>
      <c r="J50" s="7">
        <v>339</v>
      </c>
      <c r="K50" s="7">
        <v>50</v>
      </c>
      <c r="L50" s="7">
        <v>97</v>
      </c>
      <c r="M50" s="7">
        <v>86</v>
      </c>
      <c r="N50" s="111">
        <v>179</v>
      </c>
    </row>
    <row r="51" spans="1:14" x14ac:dyDescent="0.3">
      <c r="A51" s="110" t="s">
        <v>27</v>
      </c>
      <c r="B51" s="3" t="s">
        <v>72</v>
      </c>
      <c r="C51" s="6">
        <v>6415</v>
      </c>
      <c r="D51" s="7">
        <v>3747</v>
      </c>
      <c r="E51" s="7">
        <v>955</v>
      </c>
      <c r="F51" s="7">
        <v>300</v>
      </c>
      <c r="G51" s="7">
        <v>154</v>
      </c>
      <c r="H51" s="7">
        <v>150</v>
      </c>
      <c r="I51" s="7">
        <v>70</v>
      </c>
      <c r="J51" s="7">
        <v>437</v>
      </c>
      <c r="K51" s="7">
        <v>134</v>
      </c>
      <c r="L51" s="7">
        <v>148</v>
      </c>
      <c r="M51" s="7">
        <v>134</v>
      </c>
      <c r="N51" s="111">
        <v>186</v>
      </c>
    </row>
    <row r="52" spans="1:14" x14ac:dyDescent="0.3">
      <c r="A52" s="110" t="s">
        <v>27</v>
      </c>
      <c r="B52" s="3" t="s">
        <v>75</v>
      </c>
      <c r="C52" s="6">
        <v>1820</v>
      </c>
      <c r="D52" s="7">
        <v>819</v>
      </c>
      <c r="E52" s="7">
        <v>305</v>
      </c>
      <c r="F52" s="7">
        <v>40</v>
      </c>
      <c r="G52" s="7">
        <v>54</v>
      </c>
      <c r="H52" s="7">
        <v>49</v>
      </c>
      <c r="I52" s="7">
        <v>43</v>
      </c>
      <c r="J52" s="7">
        <v>145</v>
      </c>
      <c r="K52" s="7">
        <v>26</v>
      </c>
      <c r="L52" s="7">
        <v>68</v>
      </c>
      <c r="M52" s="7">
        <v>144</v>
      </c>
      <c r="N52" s="111">
        <v>127</v>
      </c>
    </row>
    <row r="53" spans="1:14" x14ac:dyDescent="0.3">
      <c r="A53" s="110" t="s">
        <v>27</v>
      </c>
      <c r="B53" s="3" t="s">
        <v>88</v>
      </c>
      <c r="C53" s="6">
        <v>6924</v>
      </c>
      <c r="D53" s="7">
        <v>4113</v>
      </c>
      <c r="E53" s="7">
        <v>1421</v>
      </c>
      <c r="F53" s="7">
        <v>93</v>
      </c>
      <c r="G53" s="7">
        <v>181</v>
      </c>
      <c r="H53" s="7">
        <v>310</v>
      </c>
      <c r="I53" s="7">
        <v>138</v>
      </c>
      <c r="J53" s="7">
        <v>352</v>
      </c>
      <c r="K53" s="7">
        <v>58</v>
      </c>
      <c r="L53" s="7">
        <v>79</v>
      </c>
      <c r="M53" s="7">
        <v>23</v>
      </c>
      <c r="N53" s="111">
        <v>156</v>
      </c>
    </row>
    <row r="54" spans="1:14" x14ac:dyDescent="0.3">
      <c r="A54" s="110" t="s">
        <v>27</v>
      </c>
      <c r="B54" s="3" t="s">
        <v>64</v>
      </c>
      <c r="C54" s="6">
        <v>2848</v>
      </c>
      <c r="D54" s="7">
        <v>979</v>
      </c>
      <c r="E54" s="7">
        <v>658</v>
      </c>
      <c r="F54" s="7">
        <v>432</v>
      </c>
      <c r="G54" s="7">
        <v>107</v>
      </c>
      <c r="H54" s="7">
        <v>265</v>
      </c>
      <c r="I54" s="7">
        <v>68</v>
      </c>
      <c r="J54" s="7">
        <v>75</v>
      </c>
      <c r="K54" s="7">
        <v>45</v>
      </c>
      <c r="L54" s="7">
        <v>105</v>
      </c>
      <c r="M54" s="7">
        <v>2</v>
      </c>
      <c r="N54" s="111">
        <v>112</v>
      </c>
    </row>
    <row r="55" spans="1:14" x14ac:dyDescent="0.3">
      <c r="A55" s="110" t="s">
        <v>26</v>
      </c>
      <c r="B55" s="3" t="s">
        <v>80</v>
      </c>
      <c r="C55" s="6">
        <v>750</v>
      </c>
      <c r="D55" s="7">
        <v>287</v>
      </c>
      <c r="E55" s="7">
        <v>109</v>
      </c>
      <c r="F55" s="7">
        <v>20</v>
      </c>
      <c r="G55" s="7">
        <v>1</v>
      </c>
      <c r="H55" s="7">
        <v>28</v>
      </c>
      <c r="I55" s="7">
        <v>51</v>
      </c>
      <c r="J55" s="7">
        <v>134</v>
      </c>
      <c r="K55" s="7">
        <v>34</v>
      </c>
      <c r="L55" s="7">
        <v>19</v>
      </c>
      <c r="M55" s="7">
        <v>13</v>
      </c>
      <c r="N55" s="111">
        <v>54</v>
      </c>
    </row>
    <row r="56" spans="1:14" x14ac:dyDescent="0.3">
      <c r="A56" s="110" t="s">
        <v>26</v>
      </c>
      <c r="B56" s="3" t="s">
        <v>385</v>
      </c>
      <c r="C56" s="6">
        <v>4810</v>
      </c>
      <c r="D56" s="7">
        <v>3395</v>
      </c>
      <c r="E56" s="7">
        <v>556</v>
      </c>
      <c r="F56" s="7">
        <v>64</v>
      </c>
      <c r="G56" s="7">
        <v>129</v>
      </c>
      <c r="H56" s="7">
        <v>109</v>
      </c>
      <c r="I56" s="7">
        <v>23</v>
      </c>
      <c r="J56" s="7">
        <v>136</v>
      </c>
      <c r="K56" s="7">
        <v>16</v>
      </c>
      <c r="L56" s="7">
        <v>18</v>
      </c>
      <c r="M56" s="7">
        <v>212</v>
      </c>
      <c r="N56" s="111">
        <v>152</v>
      </c>
    </row>
    <row r="57" spans="1:14" x14ac:dyDescent="0.3">
      <c r="A57" s="110" t="s">
        <v>26</v>
      </c>
      <c r="B57" s="3" t="s">
        <v>81</v>
      </c>
      <c r="C57" s="6">
        <v>3623</v>
      </c>
      <c r="D57" s="7">
        <v>1895</v>
      </c>
      <c r="E57" s="7">
        <v>651</v>
      </c>
      <c r="F57" s="7">
        <v>138</v>
      </c>
      <c r="G57" s="7">
        <v>51</v>
      </c>
      <c r="H57" s="7">
        <v>185</v>
      </c>
      <c r="I57" s="7">
        <v>55</v>
      </c>
      <c r="J57" s="7">
        <v>189</v>
      </c>
      <c r="K57" s="7">
        <v>43</v>
      </c>
      <c r="L57" s="7">
        <v>84</v>
      </c>
      <c r="M57" s="7">
        <v>237</v>
      </c>
      <c r="N57" s="111">
        <v>95</v>
      </c>
    </row>
    <row r="58" spans="1:14" x14ac:dyDescent="0.3">
      <c r="A58" s="110" t="s">
        <v>26</v>
      </c>
      <c r="B58" s="3" t="s">
        <v>82</v>
      </c>
      <c r="C58" s="6">
        <v>7650</v>
      </c>
      <c r="D58" s="7">
        <v>3647</v>
      </c>
      <c r="E58" s="7">
        <v>1375</v>
      </c>
      <c r="F58" s="7">
        <v>217</v>
      </c>
      <c r="G58" s="7">
        <v>178</v>
      </c>
      <c r="H58" s="7">
        <v>657</v>
      </c>
      <c r="I58" s="7">
        <v>106</v>
      </c>
      <c r="J58" s="7">
        <v>269</v>
      </c>
      <c r="K58" s="7">
        <v>58</v>
      </c>
      <c r="L58" s="7">
        <v>124</v>
      </c>
      <c r="M58" s="7">
        <v>803</v>
      </c>
      <c r="N58" s="111">
        <v>216</v>
      </c>
    </row>
    <row r="59" spans="1:14" x14ac:dyDescent="0.3">
      <c r="A59" s="110" t="s">
        <v>26</v>
      </c>
      <c r="B59" s="3" t="s">
        <v>266</v>
      </c>
      <c r="C59" s="6">
        <v>6188</v>
      </c>
      <c r="D59" s="7">
        <v>3357</v>
      </c>
      <c r="E59" s="7">
        <v>1021</v>
      </c>
      <c r="F59" s="7">
        <v>159</v>
      </c>
      <c r="G59" s="7">
        <v>123</v>
      </c>
      <c r="H59" s="7">
        <v>670</v>
      </c>
      <c r="I59" s="7">
        <v>161</v>
      </c>
      <c r="J59" s="7">
        <v>246</v>
      </c>
      <c r="K59" s="7">
        <v>61</v>
      </c>
      <c r="L59" s="7">
        <v>139</v>
      </c>
      <c r="M59" s="7">
        <v>131</v>
      </c>
      <c r="N59" s="111">
        <v>120</v>
      </c>
    </row>
    <row r="60" spans="1:14" x14ac:dyDescent="0.3">
      <c r="A60" s="110" t="s">
        <v>26</v>
      </c>
      <c r="B60" s="3" t="s">
        <v>83</v>
      </c>
      <c r="C60" s="6">
        <v>7131</v>
      </c>
      <c r="D60" s="7">
        <v>3703</v>
      </c>
      <c r="E60" s="7">
        <v>1063</v>
      </c>
      <c r="F60" s="7">
        <v>196</v>
      </c>
      <c r="G60" s="7">
        <v>190</v>
      </c>
      <c r="H60" s="7">
        <v>675</v>
      </c>
      <c r="I60" s="7">
        <v>159</v>
      </c>
      <c r="J60" s="7">
        <v>308</v>
      </c>
      <c r="K60" s="7">
        <v>77</v>
      </c>
      <c r="L60" s="7">
        <v>91</v>
      </c>
      <c r="M60" s="7">
        <v>525</v>
      </c>
      <c r="N60" s="111">
        <v>144</v>
      </c>
    </row>
    <row r="61" spans="1:14" x14ac:dyDescent="0.3">
      <c r="A61" s="110" t="s">
        <v>26</v>
      </c>
      <c r="B61" s="3" t="s">
        <v>386</v>
      </c>
      <c r="C61" s="6">
        <v>6613</v>
      </c>
      <c r="D61" s="7">
        <v>3025</v>
      </c>
      <c r="E61" s="7">
        <v>916</v>
      </c>
      <c r="F61" s="7">
        <v>118</v>
      </c>
      <c r="G61" s="7">
        <v>221</v>
      </c>
      <c r="H61" s="7">
        <v>530</v>
      </c>
      <c r="I61" s="7">
        <v>65</v>
      </c>
      <c r="J61" s="7">
        <v>300</v>
      </c>
      <c r="K61" s="7">
        <v>77</v>
      </c>
      <c r="L61" s="7">
        <v>96</v>
      </c>
      <c r="M61" s="7">
        <v>736</v>
      </c>
      <c r="N61" s="111">
        <v>529</v>
      </c>
    </row>
    <row r="62" spans="1:14" x14ac:dyDescent="0.3">
      <c r="A62" s="110" t="s">
        <v>26</v>
      </c>
      <c r="B62" s="3" t="s">
        <v>84</v>
      </c>
      <c r="C62" s="6">
        <v>7388</v>
      </c>
      <c r="D62" s="7">
        <v>3987</v>
      </c>
      <c r="E62" s="7">
        <v>610</v>
      </c>
      <c r="F62" s="7">
        <v>430</v>
      </c>
      <c r="G62" s="7">
        <v>245</v>
      </c>
      <c r="H62" s="7">
        <v>548</v>
      </c>
      <c r="I62" s="7">
        <v>196</v>
      </c>
      <c r="J62" s="7">
        <v>684</v>
      </c>
      <c r="K62" s="7">
        <v>128</v>
      </c>
      <c r="L62" s="7">
        <v>53</v>
      </c>
      <c r="M62" s="7">
        <v>360</v>
      </c>
      <c r="N62" s="111">
        <v>147</v>
      </c>
    </row>
    <row r="63" spans="1:14" x14ac:dyDescent="0.3">
      <c r="A63" s="110" t="s">
        <v>26</v>
      </c>
      <c r="B63" s="3" t="s">
        <v>387</v>
      </c>
      <c r="C63" s="6">
        <v>4377</v>
      </c>
      <c r="D63" s="7">
        <v>1440</v>
      </c>
      <c r="E63" s="7">
        <v>704</v>
      </c>
      <c r="F63" s="7">
        <v>461</v>
      </c>
      <c r="G63" s="7">
        <v>1008</v>
      </c>
      <c r="H63" s="7">
        <v>115</v>
      </c>
      <c r="I63" s="7">
        <v>258</v>
      </c>
      <c r="J63" s="7">
        <v>98</v>
      </c>
      <c r="K63" s="7">
        <v>10</v>
      </c>
      <c r="L63" s="7">
        <v>7</v>
      </c>
      <c r="M63" s="7">
        <v>42</v>
      </c>
      <c r="N63" s="111">
        <v>234</v>
      </c>
    </row>
    <row r="64" spans="1:14" x14ac:dyDescent="0.3">
      <c r="A64" s="110" t="s">
        <v>26</v>
      </c>
      <c r="B64" s="3" t="s">
        <v>85</v>
      </c>
      <c r="C64" s="6">
        <v>182</v>
      </c>
      <c r="D64" s="7">
        <v>52</v>
      </c>
      <c r="E64" s="7">
        <v>34</v>
      </c>
      <c r="F64" s="7">
        <v>1</v>
      </c>
      <c r="G64" s="7">
        <v>0</v>
      </c>
      <c r="H64" s="7">
        <v>2</v>
      </c>
      <c r="I64" s="7">
        <v>29</v>
      </c>
      <c r="J64" s="7">
        <v>21</v>
      </c>
      <c r="K64" s="7">
        <v>6</v>
      </c>
      <c r="L64" s="7">
        <v>1</v>
      </c>
      <c r="M64" s="7">
        <v>0</v>
      </c>
      <c r="N64" s="111">
        <v>36</v>
      </c>
    </row>
    <row r="65" spans="1:14" x14ac:dyDescent="0.3">
      <c r="A65" s="110" t="s">
        <v>26</v>
      </c>
      <c r="B65" s="3" t="s">
        <v>388</v>
      </c>
      <c r="C65" s="6">
        <v>1953</v>
      </c>
      <c r="D65" s="7">
        <v>615</v>
      </c>
      <c r="E65" s="7">
        <v>289</v>
      </c>
      <c r="F65" s="7">
        <v>102</v>
      </c>
      <c r="G65" s="7">
        <v>60</v>
      </c>
      <c r="H65" s="7">
        <v>163</v>
      </c>
      <c r="I65" s="7">
        <v>111</v>
      </c>
      <c r="J65" s="7">
        <v>116</v>
      </c>
      <c r="K65" s="7">
        <v>81</v>
      </c>
      <c r="L65" s="7">
        <v>75</v>
      </c>
      <c r="M65" s="7">
        <v>129</v>
      </c>
      <c r="N65" s="111">
        <v>212</v>
      </c>
    </row>
    <row r="66" spans="1:14" x14ac:dyDescent="0.3">
      <c r="A66" s="110" t="s">
        <v>28</v>
      </c>
      <c r="B66" s="3" t="s">
        <v>89</v>
      </c>
      <c r="C66" s="6">
        <v>7082</v>
      </c>
      <c r="D66" s="7">
        <v>4522</v>
      </c>
      <c r="E66" s="7">
        <v>1052</v>
      </c>
      <c r="F66" s="7">
        <v>141</v>
      </c>
      <c r="G66" s="7">
        <v>88</v>
      </c>
      <c r="H66" s="7">
        <v>208</v>
      </c>
      <c r="I66" s="7">
        <v>104</v>
      </c>
      <c r="J66" s="7">
        <v>326</v>
      </c>
      <c r="K66" s="7">
        <v>52</v>
      </c>
      <c r="L66" s="7">
        <v>131</v>
      </c>
      <c r="M66" s="7">
        <v>214</v>
      </c>
      <c r="N66" s="111">
        <v>244</v>
      </c>
    </row>
    <row r="67" spans="1:14" x14ac:dyDescent="0.3">
      <c r="A67" s="110" t="s">
        <v>28</v>
      </c>
      <c r="B67" s="3" t="s">
        <v>68</v>
      </c>
      <c r="C67" s="6">
        <v>3485</v>
      </c>
      <c r="D67" s="7">
        <v>2293</v>
      </c>
      <c r="E67" s="7">
        <v>566</v>
      </c>
      <c r="F67" s="7">
        <v>33</v>
      </c>
      <c r="G67" s="7">
        <v>3</v>
      </c>
      <c r="H67" s="7">
        <v>72</v>
      </c>
      <c r="I67" s="7">
        <v>29</v>
      </c>
      <c r="J67" s="7">
        <v>196</v>
      </c>
      <c r="K67" s="7">
        <v>29</v>
      </c>
      <c r="L67" s="7">
        <v>111</v>
      </c>
      <c r="M67" s="7">
        <v>11</v>
      </c>
      <c r="N67" s="111">
        <v>142</v>
      </c>
    </row>
    <row r="68" spans="1:14" x14ac:dyDescent="0.3">
      <c r="A68" s="110" t="s">
        <v>28</v>
      </c>
      <c r="B68" s="3" t="s">
        <v>69</v>
      </c>
      <c r="C68" s="6">
        <v>2646</v>
      </c>
      <c r="D68" s="7">
        <v>1106</v>
      </c>
      <c r="E68" s="7">
        <v>488</v>
      </c>
      <c r="F68" s="7">
        <v>216</v>
      </c>
      <c r="G68" s="7">
        <v>51</v>
      </c>
      <c r="H68" s="7">
        <v>256</v>
      </c>
      <c r="I68" s="7">
        <v>107</v>
      </c>
      <c r="J68" s="7">
        <v>163</v>
      </c>
      <c r="K68" s="7">
        <v>83</v>
      </c>
      <c r="L68" s="7">
        <v>117</v>
      </c>
      <c r="M68" s="7">
        <v>4</v>
      </c>
      <c r="N68" s="111">
        <v>55</v>
      </c>
    </row>
    <row r="69" spans="1:14" x14ac:dyDescent="0.3">
      <c r="A69" s="110" t="s">
        <v>28</v>
      </c>
      <c r="B69" s="3" t="s">
        <v>72</v>
      </c>
      <c r="C69" s="6">
        <v>7048</v>
      </c>
      <c r="D69" s="7">
        <v>4505</v>
      </c>
      <c r="E69" s="7">
        <v>960</v>
      </c>
      <c r="F69" s="7">
        <v>99</v>
      </c>
      <c r="G69" s="7">
        <v>20</v>
      </c>
      <c r="H69" s="7">
        <v>207</v>
      </c>
      <c r="I69" s="7">
        <v>144</v>
      </c>
      <c r="J69" s="7">
        <v>521</v>
      </c>
      <c r="K69" s="7">
        <v>69</v>
      </c>
      <c r="L69" s="7">
        <v>165</v>
      </c>
      <c r="M69" s="7">
        <v>188</v>
      </c>
      <c r="N69" s="111">
        <v>170</v>
      </c>
    </row>
    <row r="70" spans="1:14" x14ac:dyDescent="0.3">
      <c r="A70" s="110" t="s">
        <v>28</v>
      </c>
      <c r="B70" s="3" t="s">
        <v>75</v>
      </c>
      <c r="C70" s="6">
        <v>5684</v>
      </c>
      <c r="D70" s="7">
        <v>3156</v>
      </c>
      <c r="E70" s="7">
        <v>1109</v>
      </c>
      <c r="F70" s="7">
        <v>231</v>
      </c>
      <c r="G70" s="7">
        <v>74</v>
      </c>
      <c r="H70" s="7">
        <v>345</v>
      </c>
      <c r="I70" s="7">
        <v>164</v>
      </c>
      <c r="J70" s="7">
        <v>149</v>
      </c>
      <c r="K70" s="7">
        <v>111</v>
      </c>
      <c r="L70" s="7">
        <v>107</v>
      </c>
      <c r="M70" s="7">
        <v>36</v>
      </c>
      <c r="N70" s="111">
        <v>202</v>
      </c>
    </row>
    <row r="71" spans="1:14" x14ac:dyDescent="0.3">
      <c r="A71" s="110" t="s">
        <v>29</v>
      </c>
      <c r="B71" s="3" t="s">
        <v>90</v>
      </c>
      <c r="C71" s="6">
        <v>2466</v>
      </c>
      <c r="D71" s="7">
        <v>1374</v>
      </c>
      <c r="E71" s="7">
        <v>327</v>
      </c>
      <c r="F71" s="7">
        <v>60</v>
      </c>
      <c r="G71" s="7">
        <v>6</v>
      </c>
      <c r="H71" s="7">
        <v>65</v>
      </c>
      <c r="I71" s="7">
        <v>60</v>
      </c>
      <c r="J71" s="7">
        <v>172</v>
      </c>
      <c r="K71" s="7">
        <v>37</v>
      </c>
      <c r="L71" s="7">
        <v>53</v>
      </c>
      <c r="M71" s="7">
        <v>209</v>
      </c>
      <c r="N71" s="111">
        <v>103</v>
      </c>
    </row>
    <row r="72" spans="1:14" x14ac:dyDescent="0.3">
      <c r="A72" s="110" t="s">
        <v>29</v>
      </c>
      <c r="B72" s="3" t="s">
        <v>69</v>
      </c>
      <c r="C72" s="6">
        <v>3586</v>
      </c>
      <c r="D72" s="7">
        <v>2141</v>
      </c>
      <c r="E72" s="7">
        <v>494</v>
      </c>
      <c r="F72" s="7">
        <v>110</v>
      </c>
      <c r="G72" s="7">
        <v>119</v>
      </c>
      <c r="H72" s="7">
        <v>133</v>
      </c>
      <c r="I72" s="7">
        <v>88</v>
      </c>
      <c r="J72" s="7">
        <v>277</v>
      </c>
      <c r="K72" s="7">
        <v>38</v>
      </c>
      <c r="L72" s="7">
        <v>53</v>
      </c>
      <c r="M72" s="7">
        <v>30</v>
      </c>
      <c r="N72" s="111">
        <v>103</v>
      </c>
    </row>
    <row r="73" spans="1:14" x14ac:dyDescent="0.3">
      <c r="A73" s="110" t="s">
        <v>29</v>
      </c>
      <c r="B73" s="3" t="s">
        <v>75</v>
      </c>
      <c r="C73" s="6">
        <v>9044</v>
      </c>
      <c r="D73" s="7">
        <v>5399</v>
      </c>
      <c r="E73" s="7">
        <v>1639</v>
      </c>
      <c r="F73" s="7">
        <v>374</v>
      </c>
      <c r="G73" s="7">
        <v>68</v>
      </c>
      <c r="H73" s="7">
        <v>551</v>
      </c>
      <c r="I73" s="7">
        <v>93</v>
      </c>
      <c r="J73" s="7">
        <v>361</v>
      </c>
      <c r="K73" s="7">
        <v>127</v>
      </c>
      <c r="L73" s="7">
        <v>226</v>
      </c>
      <c r="M73" s="7">
        <v>6</v>
      </c>
      <c r="N73" s="111">
        <v>200</v>
      </c>
    </row>
    <row r="74" spans="1:14" x14ac:dyDescent="0.3">
      <c r="A74" s="110" t="s">
        <v>29</v>
      </c>
      <c r="B74" s="3" t="s">
        <v>91</v>
      </c>
      <c r="C74" s="6">
        <v>8929</v>
      </c>
      <c r="D74" s="7">
        <v>4651</v>
      </c>
      <c r="E74" s="7">
        <v>1281</v>
      </c>
      <c r="F74" s="7">
        <v>240</v>
      </c>
      <c r="G74" s="7">
        <v>78</v>
      </c>
      <c r="H74" s="7">
        <v>394</v>
      </c>
      <c r="I74" s="7">
        <v>168</v>
      </c>
      <c r="J74" s="7">
        <v>1168</v>
      </c>
      <c r="K74" s="7">
        <v>120</v>
      </c>
      <c r="L74" s="7">
        <v>111</v>
      </c>
      <c r="M74" s="7">
        <v>346</v>
      </c>
      <c r="N74" s="111">
        <v>372</v>
      </c>
    </row>
    <row r="75" spans="1:14" x14ac:dyDescent="0.3">
      <c r="A75" s="110" t="s">
        <v>29</v>
      </c>
      <c r="B75" s="3" t="s">
        <v>64</v>
      </c>
      <c r="C75" s="6">
        <v>4041</v>
      </c>
      <c r="D75" s="7">
        <v>2389</v>
      </c>
      <c r="E75" s="7">
        <v>605</v>
      </c>
      <c r="F75" s="7">
        <v>160</v>
      </c>
      <c r="G75" s="7">
        <v>63</v>
      </c>
      <c r="H75" s="7">
        <v>192</v>
      </c>
      <c r="I75" s="7">
        <v>121</v>
      </c>
      <c r="J75" s="7">
        <v>201</v>
      </c>
      <c r="K75" s="7">
        <v>74</v>
      </c>
      <c r="L75" s="7">
        <v>144</v>
      </c>
      <c r="M75" s="7">
        <v>4</v>
      </c>
      <c r="N75" s="111">
        <v>88</v>
      </c>
    </row>
    <row r="76" spans="1:14" x14ac:dyDescent="0.3">
      <c r="A76" s="110" t="s">
        <v>17</v>
      </c>
      <c r="B76" s="3" t="s">
        <v>68</v>
      </c>
      <c r="C76" s="6">
        <v>6231</v>
      </c>
      <c r="D76" s="7">
        <v>3103</v>
      </c>
      <c r="E76" s="7">
        <v>1384</v>
      </c>
      <c r="F76" s="7">
        <v>249</v>
      </c>
      <c r="G76" s="7">
        <v>27</v>
      </c>
      <c r="H76" s="7">
        <v>360</v>
      </c>
      <c r="I76" s="7">
        <v>196</v>
      </c>
      <c r="J76" s="7">
        <v>234</v>
      </c>
      <c r="K76" s="7">
        <v>88</v>
      </c>
      <c r="L76" s="7">
        <v>125</v>
      </c>
      <c r="M76" s="7">
        <v>301</v>
      </c>
      <c r="N76" s="111">
        <v>164</v>
      </c>
    </row>
    <row r="77" spans="1:14" x14ac:dyDescent="0.3">
      <c r="A77" s="110" t="s">
        <v>17</v>
      </c>
      <c r="B77" s="3" t="s">
        <v>69</v>
      </c>
      <c r="C77" s="6">
        <v>2089</v>
      </c>
      <c r="D77" s="7">
        <v>1385</v>
      </c>
      <c r="E77" s="7">
        <v>205</v>
      </c>
      <c r="F77" s="7">
        <v>49</v>
      </c>
      <c r="G77" s="7">
        <v>0</v>
      </c>
      <c r="H77" s="7">
        <v>63</v>
      </c>
      <c r="I77" s="7">
        <v>51</v>
      </c>
      <c r="J77" s="7">
        <v>106</v>
      </c>
      <c r="K77" s="7">
        <v>18</v>
      </c>
      <c r="L77" s="7">
        <v>45</v>
      </c>
      <c r="M77" s="7">
        <v>113</v>
      </c>
      <c r="N77" s="111">
        <v>54</v>
      </c>
    </row>
    <row r="78" spans="1:14" x14ac:dyDescent="0.3">
      <c r="A78" s="110" t="s">
        <v>17</v>
      </c>
      <c r="B78" s="3" t="s">
        <v>72</v>
      </c>
      <c r="C78" s="6">
        <v>3649</v>
      </c>
      <c r="D78" s="7">
        <v>2389</v>
      </c>
      <c r="E78" s="7">
        <v>546</v>
      </c>
      <c r="F78" s="7">
        <v>118</v>
      </c>
      <c r="G78" s="7">
        <v>12</v>
      </c>
      <c r="H78" s="7">
        <v>42</v>
      </c>
      <c r="I78" s="7">
        <v>41</v>
      </c>
      <c r="J78" s="7">
        <v>162</v>
      </c>
      <c r="K78" s="7">
        <v>23</v>
      </c>
      <c r="L78" s="7">
        <v>26</v>
      </c>
      <c r="M78" s="7">
        <v>186</v>
      </c>
      <c r="N78" s="111">
        <v>104</v>
      </c>
    </row>
    <row r="79" spans="1:14" x14ac:dyDescent="0.3">
      <c r="A79" s="110" t="s">
        <v>17</v>
      </c>
      <c r="B79" s="3" t="s">
        <v>92</v>
      </c>
      <c r="C79" s="6">
        <v>3900</v>
      </c>
      <c r="D79" s="7">
        <v>2214</v>
      </c>
      <c r="E79" s="7">
        <v>467</v>
      </c>
      <c r="F79" s="7">
        <v>22</v>
      </c>
      <c r="G79" s="7">
        <v>49</v>
      </c>
      <c r="H79" s="7">
        <v>108</v>
      </c>
      <c r="I79" s="7">
        <v>103</v>
      </c>
      <c r="J79" s="7">
        <v>286</v>
      </c>
      <c r="K79" s="7">
        <v>48</v>
      </c>
      <c r="L79" s="7">
        <v>47</v>
      </c>
      <c r="M79" s="7">
        <v>381</v>
      </c>
      <c r="N79" s="111">
        <v>175</v>
      </c>
    </row>
    <row r="80" spans="1:14" x14ac:dyDescent="0.3">
      <c r="A80" s="112" t="s">
        <v>17</v>
      </c>
      <c r="B80" s="3" t="s">
        <v>64</v>
      </c>
      <c r="C80" s="6">
        <v>3122</v>
      </c>
      <c r="D80" s="7">
        <v>2055</v>
      </c>
      <c r="E80" s="7">
        <v>442</v>
      </c>
      <c r="F80" s="7">
        <v>94</v>
      </c>
      <c r="G80" s="7">
        <v>1</v>
      </c>
      <c r="H80" s="7">
        <v>140</v>
      </c>
      <c r="I80" s="7">
        <v>37</v>
      </c>
      <c r="J80" s="7">
        <v>168</v>
      </c>
      <c r="K80" s="7">
        <v>35</v>
      </c>
      <c r="L80" s="7">
        <v>50</v>
      </c>
      <c r="M80" s="7">
        <v>39</v>
      </c>
      <c r="N80" s="111">
        <v>61</v>
      </c>
    </row>
    <row r="81" spans="1:14" x14ac:dyDescent="0.3">
      <c r="A81" s="110" t="s">
        <v>30</v>
      </c>
      <c r="B81" s="3" t="s">
        <v>93</v>
      </c>
      <c r="C81" s="6">
        <v>7827</v>
      </c>
      <c r="D81" s="7">
        <v>4854</v>
      </c>
      <c r="E81" s="7">
        <v>977</v>
      </c>
      <c r="F81" s="7">
        <v>137</v>
      </c>
      <c r="G81" s="7">
        <v>21</v>
      </c>
      <c r="H81" s="7">
        <v>572</v>
      </c>
      <c r="I81" s="7">
        <v>54</v>
      </c>
      <c r="J81" s="7">
        <v>536</v>
      </c>
      <c r="K81" s="7">
        <v>54</v>
      </c>
      <c r="L81" s="7">
        <v>57</v>
      </c>
      <c r="M81" s="7">
        <v>294</v>
      </c>
      <c r="N81" s="111">
        <v>271</v>
      </c>
    </row>
    <row r="82" spans="1:14" x14ac:dyDescent="0.3">
      <c r="A82" s="110" t="s">
        <v>18</v>
      </c>
      <c r="B82" s="3" t="s">
        <v>94</v>
      </c>
      <c r="C82" s="6">
        <v>1257</v>
      </c>
      <c r="D82" s="7">
        <v>509</v>
      </c>
      <c r="E82" s="7">
        <v>152</v>
      </c>
      <c r="F82" s="7">
        <v>6</v>
      </c>
      <c r="G82" s="7">
        <v>21</v>
      </c>
      <c r="H82" s="7">
        <v>42</v>
      </c>
      <c r="I82" s="7">
        <v>148</v>
      </c>
      <c r="J82" s="7">
        <v>182</v>
      </c>
      <c r="K82" s="7">
        <v>54</v>
      </c>
      <c r="L82" s="7">
        <v>15</v>
      </c>
      <c r="M82" s="7">
        <v>5</v>
      </c>
      <c r="N82" s="111">
        <v>123</v>
      </c>
    </row>
    <row r="83" spans="1:14" x14ac:dyDescent="0.3">
      <c r="A83" s="110" t="s">
        <v>18</v>
      </c>
      <c r="B83" s="3" t="s">
        <v>95</v>
      </c>
      <c r="C83" s="6">
        <v>8356</v>
      </c>
      <c r="D83" s="7">
        <v>5194</v>
      </c>
      <c r="E83" s="7">
        <v>1180</v>
      </c>
      <c r="F83" s="7">
        <v>240</v>
      </c>
      <c r="G83" s="7">
        <v>196</v>
      </c>
      <c r="H83" s="7">
        <v>553</v>
      </c>
      <c r="I83" s="7">
        <v>37</v>
      </c>
      <c r="J83" s="7">
        <v>301</v>
      </c>
      <c r="K83" s="7">
        <v>44</v>
      </c>
      <c r="L83" s="7">
        <v>68</v>
      </c>
      <c r="M83" s="7">
        <v>295</v>
      </c>
      <c r="N83" s="111">
        <v>248</v>
      </c>
    </row>
    <row r="84" spans="1:14" x14ac:dyDescent="0.3">
      <c r="A84" s="110" t="s">
        <v>18</v>
      </c>
      <c r="B84" s="3" t="s">
        <v>96</v>
      </c>
      <c r="C84" s="6">
        <v>5294</v>
      </c>
      <c r="D84" s="7">
        <v>2533</v>
      </c>
      <c r="E84" s="7">
        <v>781</v>
      </c>
      <c r="F84" s="7">
        <v>377</v>
      </c>
      <c r="G84" s="7">
        <v>68</v>
      </c>
      <c r="H84" s="7">
        <v>640</v>
      </c>
      <c r="I84" s="7">
        <v>44</v>
      </c>
      <c r="J84" s="7">
        <v>235</v>
      </c>
      <c r="K84" s="7">
        <v>58</v>
      </c>
      <c r="L84" s="7">
        <v>180</v>
      </c>
      <c r="M84" s="7">
        <v>98</v>
      </c>
      <c r="N84" s="111">
        <v>280</v>
      </c>
    </row>
    <row r="85" spans="1:14" x14ac:dyDescent="0.3">
      <c r="A85" s="110" t="s">
        <v>18</v>
      </c>
      <c r="B85" s="3" t="s">
        <v>97</v>
      </c>
      <c r="C85" s="6">
        <v>4002</v>
      </c>
      <c r="D85" s="7">
        <v>2427</v>
      </c>
      <c r="E85" s="7">
        <v>523</v>
      </c>
      <c r="F85" s="7">
        <v>224</v>
      </c>
      <c r="G85" s="7">
        <v>95</v>
      </c>
      <c r="H85" s="7">
        <v>179</v>
      </c>
      <c r="I85" s="7">
        <v>29</v>
      </c>
      <c r="J85" s="7">
        <v>169</v>
      </c>
      <c r="K85" s="7">
        <v>131</v>
      </c>
      <c r="L85" s="7">
        <v>39</v>
      </c>
      <c r="M85" s="7">
        <v>8</v>
      </c>
      <c r="N85" s="111">
        <v>178</v>
      </c>
    </row>
    <row r="86" spans="1:14" x14ac:dyDescent="0.3">
      <c r="A86" s="110" t="s">
        <v>18</v>
      </c>
      <c r="B86" s="3" t="s">
        <v>98</v>
      </c>
      <c r="C86" s="6">
        <v>2066</v>
      </c>
      <c r="D86" s="7">
        <v>1071</v>
      </c>
      <c r="E86" s="7">
        <v>139</v>
      </c>
      <c r="F86" s="7">
        <v>52</v>
      </c>
      <c r="G86" s="7">
        <v>70</v>
      </c>
      <c r="H86" s="7">
        <v>281</v>
      </c>
      <c r="I86" s="7">
        <v>1</v>
      </c>
      <c r="J86" s="7">
        <v>91</v>
      </c>
      <c r="K86" s="7">
        <v>114</v>
      </c>
      <c r="L86" s="7">
        <v>0</v>
      </c>
      <c r="M86" s="7">
        <v>187</v>
      </c>
      <c r="N86" s="111">
        <v>60</v>
      </c>
    </row>
    <row r="87" spans="1:14" x14ac:dyDescent="0.3">
      <c r="A87" s="110" t="s">
        <v>18</v>
      </c>
      <c r="B87" s="3" t="s">
        <v>99</v>
      </c>
      <c r="C87" s="6">
        <v>4260</v>
      </c>
      <c r="D87" s="7">
        <v>2471</v>
      </c>
      <c r="E87" s="7">
        <v>526</v>
      </c>
      <c r="F87" s="7">
        <v>204</v>
      </c>
      <c r="G87" s="7">
        <v>69</v>
      </c>
      <c r="H87" s="7">
        <v>294</v>
      </c>
      <c r="I87" s="7">
        <v>38</v>
      </c>
      <c r="J87" s="7">
        <v>206</v>
      </c>
      <c r="K87" s="7">
        <v>58</v>
      </c>
      <c r="L87" s="7">
        <v>55</v>
      </c>
      <c r="M87" s="7">
        <v>210</v>
      </c>
      <c r="N87" s="111">
        <v>129</v>
      </c>
    </row>
    <row r="88" spans="1:14" x14ac:dyDescent="0.3">
      <c r="A88" s="110" t="s">
        <v>18</v>
      </c>
      <c r="B88" s="3" t="s">
        <v>100</v>
      </c>
      <c r="C88" s="6">
        <v>7322</v>
      </c>
      <c r="D88" s="7">
        <v>5234</v>
      </c>
      <c r="E88" s="7">
        <v>894</v>
      </c>
      <c r="F88" s="7">
        <v>37</v>
      </c>
      <c r="G88" s="7">
        <v>36</v>
      </c>
      <c r="H88" s="7">
        <v>75</v>
      </c>
      <c r="I88" s="7">
        <v>67</v>
      </c>
      <c r="J88" s="7">
        <v>283</v>
      </c>
      <c r="K88" s="7">
        <v>59</v>
      </c>
      <c r="L88" s="7">
        <v>48</v>
      </c>
      <c r="M88" s="7">
        <v>145</v>
      </c>
      <c r="N88" s="111">
        <v>444</v>
      </c>
    </row>
    <row r="89" spans="1:14" x14ac:dyDescent="0.3">
      <c r="A89" s="110" t="s">
        <v>18</v>
      </c>
      <c r="B89" s="3" t="s">
        <v>101</v>
      </c>
      <c r="C89" s="6">
        <v>3021</v>
      </c>
      <c r="D89" s="7">
        <v>1685</v>
      </c>
      <c r="E89" s="7">
        <v>514</v>
      </c>
      <c r="F89" s="7">
        <v>153</v>
      </c>
      <c r="G89" s="7">
        <v>84</v>
      </c>
      <c r="H89" s="7">
        <v>166</v>
      </c>
      <c r="I89" s="7">
        <v>57</v>
      </c>
      <c r="J89" s="7">
        <v>119</v>
      </c>
      <c r="K89" s="7">
        <v>13</v>
      </c>
      <c r="L89" s="7">
        <v>34</v>
      </c>
      <c r="M89" s="7">
        <v>131</v>
      </c>
      <c r="N89" s="111">
        <v>65</v>
      </c>
    </row>
    <row r="90" spans="1:14" x14ac:dyDescent="0.3">
      <c r="A90" s="110" t="s">
        <v>18</v>
      </c>
      <c r="B90" s="3" t="s">
        <v>102</v>
      </c>
      <c r="C90" s="6">
        <v>4301</v>
      </c>
      <c r="D90" s="7">
        <v>2310</v>
      </c>
      <c r="E90" s="7">
        <v>535</v>
      </c>
      <c r="F90" s="7">
        <v>103</v>
      </c>
      <c r="G90" s="7">
        <v>53</v>
      </c>
      <c r="H90" s="7">
        <v>146</v>
      </c>
      <c r="I90" s="7">
        <v>27</v>
      </c>
      <c r="J90" s="7">
        <v>186</v>
      </c>
      <c r="K90" s="7">
        <v>34</v>
      </c>
      <c r="L90" s="7">
        <v>41</v>
      </c>
      <c r="M90" s="7">
        <v>659</v>
      </c>
      <c r="N90" s="111">
        <v>207</v>
      </c>
    </row>
    <row r="91" spans="1:14" x14ac:dyDescent="0.3">
      <c r="A91" s="110" t="s">
        <v>18</v>
      </c>
      <c r="B91" s="3" t="s">
        <v>103</v>
      </c>
      <c r="C91" s="6">
        <v>8993</v>
      </c>
      <c r="D91" s="7">
        <v>5481</v>
      </c>
      <c r="E91" s="7">
        <v>1201</v>
      </c>
      <c r="F91" s="7">
        <v>219</v>
      </c>
      <c r="G91" s="7">
        <v>144</v>
      </c>
      <c r="H91" s="7">
        <v>385</v>
      </c>
      <c r="I91" s="7">
        <v>67</v>
      </c>
      <c r="J91" s="7">
        <v>302</v>
      </c>
      <c r="K91" s="7">
        <v>41</v>
      </c>
      <c r="L91" s="7">
        <v>73</v>
      </c>
      <c r="M91" s="7">
        <v>667</v>
      </c>
      <c r="N91" s="111">
        <v>413</v>
      </c>
    </row>
    <row r="92" spans="1:14" x14ac:dyDescent="0.3">
      <c r="A92" s="110" t="s">
        <v>18</v>
      </c>
      <c r="B92" s="3" t="s">
        <v>104</v>
      </c>
      <c r="C92" s="6">
        <v>11484</v>
      </c>
      <c r="D92" s="7">
        <v>7606</v>
      </c>
      <c r="E92" s="7">
        <v>1566</v>
      </c>
      <c r="F92" s="7">
        <v>239</v>
      </c>
      <c r="G92" s="7">
        <v>235</v>
      </c>
      <c r="H92" s="7">
        <v>316</v>
      </c>
      <c r="I92" s="7">
        <v>141</v>
      </c>
      <c r="J92" s="7">
        <v>461</v>
      </c>
      <c r="K92" s="7">
        <v>51</v>
      </c>
      <c r="L92" s="7">
        <v>88</v>
      </c>
      <c r="M92" s="7">
        <v>430</v>
      </c>
      <c r="N92" s="111">
        <v>351</v>
      </c>
    </row>
    <row r="93" spans="1:14" x14ac:dyDescent="0.3">
      <c r="A93" s="110" t="s">
        <v>18</v>
      </c>
      <c r="B93" s="3" t="s">
        <v>105</v>
      </c>
      <c r="C93" s="6">
        <v>1553</v>
      </c>
      <c r="D93" s="7">
        <v>1011</v>
      </c>
      <c r="E93" s="7">
        <v>180</v>
      </c>
      <c r="F93" s="7">
        <v>21</v>
      </c>
      <c r="G93" s="7">
        <v>40</v>
      </c>
      <c r="H93" s="7">
        <v>25</v>
      </c>
      <c r="I93" s="7">
        <v>26</v>
      </c>
      <c r="J93" s="7">
        <v>95</v>
      </c>
      <c r="K93" s="7">
        <v>22</v>
      </c>
      <c r="L93" s="7">
        <v>44</v>
      </c>
      <c r="M93" s="7">
        <v>38</v>
      </c>
      <c r="N93" s="111">
        <v>51</v>
      </c>
    </row>
    <row r="94" spans="1:14" x14ac:dyDescent="0.3">
      <c r="A94" s="110" t="s">
        <v>18</v>
      </c>
      <c r="B94" s="3" t="s">
        <v>346</v>
      </c>
      <c r="C94" s="6">
        <v>3377</v>
      </c>
      <c r="D94" s="7">
        <v>2241</v>
      </c>
      <c r="E94" s="7">
        <v>368</v>
      </c>
      <c r="F94" s="7">
        <v>114</v>
      </c>
      <c r="G94" s="7">
        <v>88</v>
      </c>
      <c r="H94" s="7">
        <v>209</v>
      </c>
      <c r="I94" s="7">
        <v>12</v>
      </c>
      <c r="J94" s="7">
        <v>146</v>
      </c>
      <c r="K94" s="7">
        <v>34</v>
      </c>
      <c r="L94" s="7">
        <v>35</v>
      </c>
      <c r="M94" s="7">
        <v>82</v>
      </c>
      <c r="N94" s="111">
        <v>48</v>
      </c>
    </row>
    <row r="95" spans="1:14" x14ac:dyDescent="0.3">
      <c r="A95" s="110" t="s">
        <v>18</v>
      </c>
      <c r="B95" s="3" t="s">
        <v>347</v>
      </c>
      <c r="C95" s="6">
        <v>2548</v>
      </c>
      <c r="D95" s="7">
        <v>1277</v>
      </c>
      <c r="E95" s="7">
        <v>219</v>
      </c>
      <c r="F95" s="7">
        <v>49</v>
      </c>
      <c r="G95" s="7">
        <v>63</v>
      </c>
      <c r="H95" s="7">
        <v>26</v>
      </c>
      <c r="I95" s="7">
        <v>17</v>
      </c>
      <c r="J95" s="7">
        <v>69</v>
      </c>
      <c r="K95" s="7">
        <v>21</v>
      </c>
      <c r="L95" s="7">
        <v>13</v>
      </c>
      <c r="M95" s="7">
        <v>700</v>
      </c>
      <c r="N95" s="111">
        <v>94</v>
      </c>
    </row>
    <row r="96" spans="1:14" x14ac:dyDescent="0.3">
      <c r="A96" s="110" t="s">
        <v>18</v>
      </c>
      <c r="B96" s="3" t="s">
        <v>345</v>
      </c>
      <c r="C96" s="6">
        <v>6769</v>
      </c>
      <c r="D96" s="7">
        <v>3102</v>
      </c>
      <c r="E96" s="7">
        <v>1205</v>
      </c>
      <c r="F96" s="7">
        <v>401</v>
      </c>
      <c r="G96" s="7">
        <v>108</v>
      </c>
      <c r="H96" s="7">
        <v>595</v>
      </c>
      <c r="I96" s="7">
        <v>99</v>
      </c>
      <c r="J96" s="7">
        <v>250</v>
      </c>
      <c r="K96" s="7">
        <v>73</v>
      </c>
      <c r="L96" s="7">
        <v>102</v>
      </c>
      <c r="M96" s="7">
        <v>734</v>
      </c>
      <c r="N96" s="111">
        <v>100</v>
      </c>
    </row>
    <row r="97" spans="1:14" x14ac:dyDescent="0.3">
      <c r="A97" s="110" t="s">
        <v>18</v>
      </c>
      <c r="B97" s="3" t="s">
        <v>106</v>
      </c>
      <c r="C97" s="6">
        <v>9523</v>
      </c>
      <c r="D97" s="7">
        <v>4602</v>
      </c>
      <c r="E97" s="7">
        <v>1286</v>
      </c>
      <c r="F97" s="7">
        <v>482</v>
      </c>
      <c r="G97" s="7">
        <v>276</v>
      </c>
      <c r="H97" s="7">
        <v>1494</v>
      </c>
      <c r="I97" s="7">
        <v>85</v>
      </c>
      <c r="J97" s="7">
        <v>644</v>
      </c>
      <c r="K97" s="7">
        <v>80</v>
      </c>
      <c r="L97" s="7">
        <v>164</v>
      </c>
      <c r="M97" s="7">
        <v>35</v>
      </c>
      <c r="N97" s="111">
        <v>375</v>
      </c>
    </row>
    <row r="98" spans="1:14" x14ac:dyDescent="0.3">
      <c r="A98" s="110" t="s">
        <v>18</v>
      </c>
      <c r="B98" s="3" t="s">
        <v>107</v>
      </c>
      <c r="C98" s="6">
        <v>3959</v>
      </c>
      <c r="D98" s="7">
        <v>2055</v>
      </c>
      <c r="E98" s="7">
        <v>593</v>
      </c>
      <c r="F98" s="7">
        <v>104</v>
      </c>
      <c r="G98" s="7">
        <v>84</v>
      </c>
      <c r="H98" s="7">
        <v>467</v>
      </c>
      <c r="I98" s="7">
        <v>34</v>
      </c>
      <c r="J98" s="7">
        <v>264</v>
      </c>
      <c r="K98" s="7">
        <v>10</v>
      </c>
      <c r="L98" s="7">
        <v>57</v>
      </c>
      <c r="M98" s="7">
        <v>155</v>
      </c>
      <c r="N98" s="111">
        <v>136</v>
      </c>
    </row>
    <row r="99" spans="1:14" x14ac:dyDescent="0.3">
      <c r="A99" s="110" t="s">
        <v>18</v>
      </c>
      <c r="B99" s="3" t="s">
        <v>108</v>
      </c>
      <c r="C99" s="6">
        <v>2945</v>
      </c>
      <c r="D99" s="7">
        <v>1432</v>
      </c>
      <c r="E99" s="7">
        <v>461</v>
      </c>
      <c r="F99" s="7">
        <v>34</v>
      </c>
      <c r="G99" s="7">
        <v>23</v>
      </c>
      <c r="H99" s="7">
        <v>183</v>
      </c>
      <c r="I99" s="7">
        <v>47</v>
      </c>
      <c r="J99" s="7">
        <v>139</v>
      </c>
      <c r="K99" s="7">
        <v>6</v>
      </c>
      <c r="L99" s="7">
        <v>18</v>
      </c>
      <c r="M99" s="7">
        <v>508</v>
      </c>
      <c r="N99" s="111">
        <v>94</v>
      </c>
    </row>
    <row r="100" spans="1:14" x14ac:dyDescent="0.3">
      <c r="A100" s="110" t="s">
        <v>18</v>
      </c>
      <c r="B100" s="3" t="s">
        <v>109</v>
      </c>
      <c r="C100" s="6">
        <v>7108</v>
      </c>
      <c r="D100" s="7">
        <v>4428</v>
      </c>
      <c r="E100" s="7">
        <v>1030</v>
      </c>
      <c r="F100" s="7">
        <v>260</v>
      </c>
      <c r="G100" s="7">
        <v>70</v>
      </c>
      <c r="H100" s="7">
        <v>350</v>
      </c>
      <c r="I100" s="7">
        <v>69</v>
      </c>
      <c r="J100" s="7">
        <v>248</v>
      </c>
      <c r="K100" s="7">
        <v>54</v>
      </c>
      <c r="L100" s="7">
        <v>69</v>
      </c>
      <c r="M100" s="7">
        <v>339</v>
      </c>
      <c r="N100" s="111">
        <v>191</v>
      </c>
    </row>
    <row r="101" spans="1:14" x14ac:dyDescent="0.3">
      <c r="A101" s="110" t="s">
        <v>18</v>
      </c>
      <c r="B101" s="3" t="s">
        <v>110</v>
      </c>
      <c r="C101" s="6">
        <v>7194</v>
      </c>
      <c r="D101" s="7">
        <v>3996</v>
      </c>
      <c r="E101" s="7">
        <v>999</v>
      </c>
      <c r="F101" s="7">
        <v>177</v>
      </c>
      <c r="G101" s="7">
        <v>120</v>
      </c>
      <c r="H101" s="7">
        <v>634</v>
      </c>
      <c r="I101" s="7">
        <v>23</v>
      </c>
      <c r="J101" s="7">
        <v>464</v>
      </c>
      <c r="K101" s="7">
        <v>54</v>
      </c>
      <c r="L101" s="7">
        <v>80</v>
      </c>
      <c r="M101" s="7">
        <v>507</v>
      </c>
      <c r="N101" s="111">
        <v>140</v>
      </c>
    </row>
    <row r="102" spans="1:14" x14ac:dyDescent="0.3">
      <c r="A102" s="110" t="s">
        <v>18</v>
      </c>
      <c r="B102" s="3" t="s">
        <v>111</v>
      </c>
      <c r="C102" s="6">
        <v>3937</v>
      </c>
      <c r="D102" s="7">
        <v>2480</v>
      </c>
      <c r="E102" s="7">
        <v>548</v>
      </c>
      <c r="F102" s="7">
        <v>233</v>
      </c>
      <c r="G102" s="7">
        <v>16</v>
      </c>
      <c r="H102" s="7">
        <v>112</v>
      </c>
      <c r="I102" s="7">
        <v>42</v>
      </c>
      <c r="J102" s="7">
        <v>300</v>
      </c>
      <c r="K102" s="7">
        <v>35</v>
      </c>
      <c r="L102" s="7">
        <v>28</v>
      </c>
      <c r="M102" s="7">
        <v>45</v>
      </c>
      <c r="N102" s="111">
        <v>98</v>
      </c>
    </row>
    <row r="103" spans="1:14" x14ac:dyDescent="0.3">
      <c r="A103" s="110" t="s">
        <v>18</v>
      </c>
      <c r="B103" s="3" t="s">
        <v>112</v>
      </c>
      <c r="C103" s="6">
        <v>4346</v>
      </c>
      <c r="D103" s="7">
        <v>2031</v>
      </c>
      <c r="E103" s="7">
        <v>876</v>
      </c>
      <c r="F103" s="7">
        <v>255</v>
      </c>
      <c r="G103" s="7">
        <v>70</v>
      </c>
      <c r="H103" s="7">
        <v>372</v>
      </c>
      <c r="I103" s="7">
        <v>351</v>
      </c>
      <c r="J103" s="7">
        <v>130</v>
      </c>
      <c r="K103" s="7">
        <v>71</v>
      </c>
      <c r="L103" s="7">
        <v>104</v>
      </c>
      <c r="M103" s="7">
        <v>3</v>
      </c>
      <c r="N103" s="111">
        <v>83</v>
      </c>
    </row>
    <row r="104" spans="1:14" x14ac:dyDescent="0.3">
      <c r="A104" s="110" t="s">
        <v>18</v>
      </c>
      <c r="B104" s="3" t="s">
        <v>113</v>
      </c>
      <c r="C104" s="6">
        <v>9670</v>
      </c>
      <c r="D104" s="7">
        <v>5192</v>
      </c>
      <c r="E104" s="7">
        <v>1922</v>
      </c>
      <c r="F104" s="7">
        <v>320</v>
      </c>
      <c r="G104" s="7">
        <v>116</v>
      </c>
      <c r="H104" s="7">
        <v>389</v>
      </c>
      <c r="I104" s="7">
        <v>115</v>
      </c>
      <c r="J104" s="7">
        <v>422</v>
      </c>
      <c r="K104" s="7">
        <v>38</v>
      </c>
      <c r="L104" s="7">
        <v>55</v>
      </c>
      <c r="M104" s="7">
        <v>848</v>
      </c>
      <c r="N104" s="111">
        <v>253</v>
      </c>
    </row>
    <row r="105" spans="1:14" x14ac:dyDescent="0.3">
      <c r="A105" s="110" t="s">
        <v>18</v>
      </c>
      <c r="B105" s="3" t="s">
        <v>114</v>
      </c>
      <c r="C105" s="6">
        <v>6138</v>
      </c>
      <c r="D105" s="7">
        <v>2241</v>
      </c>
      <c r="E105" s="7">
        <v>923</v>
      </c>
      <c r="F105" s="7">
        <v>376</v>
      </c>
      <c r="G105" s="7">
        <v>137</v>
      </c>
      <c r="H105" s="7">
        <v>337</v>
      </c>
      <c r="I105" s="7">
        <v>262</v>
      </c>
      <c r="J105" s="7">
        <v>234</v>
      </c>
      <c r="K105" s="7">
        <v>74</v>
      </c>
      <c r="L105" s="7">
        <v>71</v>
      </c>
      <c r="M105" s="7">
        <v>1258</v>
      </c>
      <c r="N105" s="111">
        <v>225</v>
      </c>
    </row>
    <row r="106" spans="1:14" x14ac:dyDescent="0.3">
      <c r="A106" s="110" t="s">
        <v>18</v>
      </c>
      <c r="B106" s="3" t="s">
        <v>115</v>
      </c>
      <c r="C106" s="6">
        <v>3855</v>
      </c>
      <c r="D106" s="7">
        <v>2176</v>
      </c>
      <c r="E106" s="7">
        <v>787</v>
      </c>
      <c r="F106" s="7">
        <v>125</v>
      </c>
      <c r="G106" s="7">
        <v>36</v>
      </c>
      <c r="H106" s="7">
        <v>114</v>
      </c>
      <c r="I106" s="7">
        <v>58</v>
      </c>
      <c r="J106" s="7">
        <v>282</v>
      </c>
      <c r="K106" s="7">
        <v>47</v>
      </c>
      <c r="L106" s="7">
        <v>49</v>
      </c>
      <c r="M106" s="7">
        <v>101</v>
      </c>
      <c r="N106" s="111">
        <v>80</v>
      </c>
    </row>
    <row r="107" spans="1:14" x14ac:dyDescent="0.3">
      <c r="A107" s="110" t="s">
        <v>18</v>
      </c>
      <c r="B107" s="3" t="s">
        <v>116</v>
      </c>
      <c r="C107" s="6">
        <v>4006</v>
      </c>
      <c r="D107" s="7">
        <v>2011</v>
      </c>
      <c r="E107" s="7">
        <v>397</v>
      </c>
      <c r="F107" s="7">
        <v>96</v>
      </c>
      <c r="G107" s="7">
        <v>3</v>
      </c>
      <c r="H107" s="7">
        <v>108</v>
      </c>
      <c r="I107" s="7">
        <v>72</v>
      </c>
      <c r="J107" s="7">
        <v>303</v>
      </c>
      <c r="K107" s="7">
        <v>37</v>
      </c>
      <c r="L107" s="7">
        <v>37</v>
      </c>
      <c r="M107" s="7">
        <v>490</v>
      </c>
      <c r="N107" s="111">
        <v>452</v>
      </c>
    </row>
    <row r="108" spans="1:14" x14ac:dyDescent="0.3">
      <c r="A108" s="110" t="s">
        <v>18</v>
      </c>
      <c r="B108" s="3" t="s">
        <v>117</v>
      </c>
      <c r="C108" s="6">
        <v>5128</v>
      </c>
      <c r="D108" s="7">
        <v>2630</v>
      </c>
      <c r="E108" s="7">
        <v>727</v>
      </c>
      <c r="F108" s="7">
        <v>266</v>
      </c>
      <c r="G108" s="7">
        <v>61</v>
      </c>
      <c r="H108" s="7">
        <v>358</v>
      </c>
      <c r="I108" s="7">
        <v>68</v>
      </c>
      <c r="J108" s="7">
        <v>260</v>
      </c>
      <c r="K108" s="7">
        <v>55</v>
      </c>
      <c r="L108" s="7">
        <v>41</v>
      </c>
      <c r="M108" s="7">
        <v>502</v>
      </c>
      <c r="N108" s="111">
        <v>160</v>
      </c>
    </row>
    <row r="109" spans="1:14" x14ac:dyDescent="0.3">
      <c r="A109" s="110" t="s">
        <v>18</v>
      </c>
      <c r="B109" s="3" t="s">
        <v>118</v>
      </c>
      <c r="C109" s="6">
        <v>3713</v>
      </c>
      <c r="D109" s="7">
        <v>2251</v>
      </c>
      <c r="E109" s="7">
        <v>426</v>
      </c>
      <c r="F109" s="7">
        <v>100</v>
      </c>
      <c r="G109" s="7">
        <v>27</v>
      </c>
      <c r="H109" s="7">
        <v>198</v>
      </c>
      <c r="I109" s="7">
        <v>88</v>
      </c>
      <c r="J109" s="7">
        <v>220</v>
      </c>
      <c r="K109" s="7">
        <v>39</v>
      </c>
      <c r="L109" s="7">
        <v>35</v>
      </c>
      <c r="M109" s="7">
        <v>223</v>
      </c>
      <c r="N109" s="111">
        <v>106</v>
      </c>
    </row>
    <row r="110" spans="1:14" x14ac:dyDescent="0.3">
      <c r="A110" s="110" t="s">
        <v>18</v>
      </c>
      <c r="B110" s="3" t="s">
        <v>119</v>
      </c>
      <c r="C110" s="6">
        <v>5084</v>
      </c>
      <c r="D110" s="7">
        <v>3534</v>
      </c>
      <c r="E110" s="7">
        <v>542</v>
      </c>
      <c r="F110" s="7">
        <v>82</v>
      </c>
      <c r="G110" s="7">
        <v>19</v>
      </c>
      <c r="H110" s="7">
        <v>96</v>
      </c>
      <c r="I110" s="7">
        <v>91</v>
      </c>
      <c r="J110" s="7">
        <v>283</v>
      </c>
      <c r="K110" s="7">
        <v>35</v>
      </c>
      <c r="L110" s="7">
        <v>38</v>
      </c>
      <c r="M110" s="7">
        <v>210</v>
      </c>
      <c r="N110" s="111">
        <v>154</v>
      </c>
    </row>
    <row r="111" spans="1:14" x14ac:dyDescent="0.3">
      <c r="A111" s="110" t="s">
        <v>18</v>
      </c>
      <c r="B111" s="3" t="s">
        <v>120</v>
      </c>
      <c r="C111" s="6">
        <v>1839</v>
      </c>
      <c r="D111" s="7">
        <v>962</v>
      </c>
      <c r="E111" s="7">
        <v>270</v>
      </c>
      <c r="F111" s="7">
        <v>52</v>
      </c>
      <c r="G111" s="7">
        <v>56</v>
      </c>
      <c r="H111" s="7">
        <v>55</v>
      </c>
      <c r="I111" s="7">
        <v>95</v>
      </c>
      <c r="J111" s="7">
        <v>192</v>
      </c>
      <c r="K111" s="7">
        <v>34</v>
      </c>
      <c r="L111" s="7">
        <v>38</v>
      </c>
      <c r="M111" s="7">
        <v>6</v>
      </c>
      <c r="N111" s="111">
        <v>79</v>
      </c>
    </row>
    <row r="112" spans="1:14" x14ac:dyDescent="0.3">
      <c r="A112" s="110" t="s">
        <v>18</v>
      </c>
      <c r="B112" s="3" t="s">
        <v>121</v>
      </c>
      <c r="C112" s="6">
        <v>1935</v>
      </c>
      <c r="D112" s="7">
        <v>970</v>
      </c>
      <c r="E112" s="7">
        <v>219</v>
      </c>
      <c r="F112" s="7">
        <v>43</v>
      </c>
      <c r="G112" s="7">
        <v>12</v>
      </c>
      <c r="H112" s="7">
        <v>73</v>
      </c>
      <c r="I112" s="7">
        <v>43</v>
      </c>
      <c r="J112" s="7">
        <v>161</v>
      </c>
      <c r="K112" s="7">
        <v>26</v>
      </c>
      <c r="L112" s="7">
        <v>22</v>
      </c>
      <c r="M112" s="7">
        <v>47</v>
      </c>
      <c r="N112" s="111">
        <v>319</v>
      </c>
    </row>
    <row r="113" spans="1:14" x14ac:dyDescent="0.3">
      <c r="A113" s="110" t="s">
        <v>18</v>
      </c>
      <c r="B113" s="3" t="s">
        <v>122</v>
      </c>
      <c r="C113" s="6">
        <v>431</v>
      </c>
      <c r="D113" s="7">
        <v>210</v>
      </c>
      <c r="E113" s="7">
        <v>30</v>
      </c>
      <c r="F113" s="7">
        <v>2</v>
      </c>
      <c r="G113" s="7">
        <v>30</v>
      </c>
      <c r="H113" s="7">
        <v>17</v>
      </c>
      <c r="I113" s="7">
        <v>18</v>
      </c>
      <c r="J113" s="7">
        <v>47</v>
      </c>
      <c r="K113" s="7">
        <v>13</v>
      </c>
      <c r="L113" s="7">
        <v>9</v>
      </c>
      <c r="M113" s="7">
        <v>5</v>
      </c>
      <c r="N113" s="111">
        <v>50</v>
      </c>
    </row>
    <row r="114" spans="1:14" x14ac:dyDescent="0.3">
      <c r="A114" s="110" t="s">
        <v>18</v>
      </c>
      <c r="B114" s="3" t="s">
        <v>123</v>
      </c>
      <c r="C114" s="6">
        <v>4969</v>
      </c>
      <c r="D114" s="7">
        <v>3024</v>
      </c>
      <c r="E114" s="7">
        <v>804</v>
      </c>
      <c r="F114" s="7">
        <v>90</v>
      </c>
      <c r="G114" s="7">
        <v>36</v>
      </c>
      <c r="H114" s="7">
        <v>162</v>
      </c>
      <c r="I114" s="7">
        <v>136</v>
      </c>
      <c r="J114" s="7">
        <v>212</v>
      </c>
      <c r="K114" s="7">
        <v>37</v>
      </c>
      <c r="L114" s="7">
        <v>44</v>
      </c>
      <c r="M114" s="7">
        <v>287</v>
      </c>
      <c r="N114" s="111">
        <v>137</v>
      </c>
    </row>
    <row r="115" spans="1:14" x14ac:dyDescent="0.3">
      <c r="A115" s="110" t="s">
        <v>18</v>
      </c>
      <c r="B115" s="3" t="s">
        <v>124</v>
      </c>
      <c r="C115" s="6">
        <v>8118</v>
      </c>
      <c r="D115" s="7">
        <v>4826</v>
      </c>
      <c r="E115" s="7">
        <v>877</v>
      </c>
      <c r="F115" s="7">
        <v>352</v>
      </c>
      <c r="G115" s="7">
        <v>179</v>
      </c>
      <c r="H115" s="7">
        <v>197</v>
      </c>
      <c r="I115" s="7">
        <v>70</v>
      </c>
      <c r="J115" s="7">
        <v>581</v>
      </c>
      <c r="K115" s="7">
        <v>43</v>
      </c>
      <c r="L115" s="7">
        <v>71</v>
      </c>
      <c r="M115" s="7">
        <v>545</v>
      </c>
      <c r="N115" s="111">
        <v>377</v>
      </c>
    </row>
    <row r="116" spans="1:14" x14ac:dyDescent="0.3">
      <c r="A116" s="110" t="s">
        <v>18</v>
      </c>
      <c r="B116" s="3" t="s">
        <v>125</v>
      </c>
      <c r="C116" s="6">
        <v>5428</v>
      </c>
      <c r="D116" s="7">
        <v>3701</v>
      </c>
      <c r="E116" s="7">
        <v>651</v>
      </c>
      <c r="F116" s="7">
        <v>234</v>
      </c>
      <c r="G116" s="7">
        <v>81</v>
      </c>
      <c r="H116" s="7">
        <v>160</v>
      </c>
      <c r="I116" s="7">
        <v>16</v>
      </c>
      <c r="J116" s="7">
        <v>268</v>
      </c>
      <c r="K116" s="7">
        <v>45</v>
      </c>
      <c r="L116" s="7">
        <v>23</v>
      </c>
      <c r="M116" s="7">
        <v>85</v>
      </c>
      <c r="N116" s="111">
        <v>164</v>
      </c>
    </row>
    <row r="117" spans="1:14" x14ac:dyDescent="0.3">
      <c r="A117" s="110" t="s">
        <v>18</v>
      </c>
      <c r="B117" s="3" t="s">
        <v>126</v>
      </c>
      <c r="C117" s="6">
        <v>5548</v>
      </c>
      <c r="D117" s="7">
        <v>2895</v>
      </c>
      <c r="E117" s="7">
        <v>723</v>
      </c>
      <c r="F117" s="7">
        <v>54</v>
      </c>
      <c r="G117" s="7">
        <v>59</v>
      </c>
      <c r="H117" s="7">
        <v>147</v>
      </c>
      <c r="I117" s="7">
        <v>82</v>
      </c>
      <c r="J117" s="7">
        <v>478</v>
      </c>
      <c r="K117" s="7">
        <v>46</v>
      </c>
      <c r="L117" s="7">
        <v>44</v>
      </c>
      <c r="M117" s="7">
        <v>425</v>
      </c>
      <c r="N117" s="111">
        <v>595</v>
      </c>
    </row>
    <row r="118" spans="1:14" x14ac:dyDescent="0.3">
      <c r="A118" s="110" t="s">
        <v>18</v>
      </c>
      <c r="B118" s="3" t="s">
        <v>127</v>
      </c>
      <c r="C118" s="6">
        <v>3335</v>
      </c>
      <c r="D118" s="7">
        <v>2095</v>
      </c>
      <c r="E118" s="7">
        <v>334</v>
      </c>
      <c r="F118" s="7">
        <v>98</v>
      </c>
      <c r="G118" s="7">
        <v>11</v>
      </c>
      <c r="H118" s="7">
        <v>139</v>
      </c>
      <c r="I118" s="7">
        <v>29</v>
      </c>
      <c r="J118" s="7">
        <v>211</v>
      </c>
      <c r="K118" s="7">
        <v>11</v>
      </c>
      <c r="L118" s="7">
        <v>17</v>
      </c>
      <c r="M118" s="7">
        <v>279</v>
      </c>
      <c r="N118" s="111">
        <v>111</v>
      </c>
    </row>
    <row r="119" spans="1:14" x14ac:dyDescent="0.3">
      <c r="A119" s="110" t="s">
        <v>18</v>
      </c>
      <c r="B119" s="3" t="s">
        <v>128</v>
      </c>
      <c r="C119" s="6">
        <v>7276</v>
      </c>
      <c r="D119" s="7">
        <v>4474</v>
      </c>
      <c r="E119" s="7">
        <v>1114</v>
      </c>
      <c r="F119" s="7">
        <v>295</v>
      </c>
      <c r="G119" s="7">
        <v>110</v>
      </c>
      <c r="H119" s="7">
        <v>409</v>
      </c>
      <c r="I119" s="7">
        <v>189</v>
      </c>
      <c r="J119" s="7">
        <v>350</v>
      </c>
      <c r="K119" s="7">
        <v>40</v>
      </c>
      <c r="L119" s="7">
        <v>88</v>
      </c>
      <c r="M119" s="7">
        <v>53</v>
      </c>
      <c r="N119" s="111">
        <v>154</v>
      </c>
    </row>
    <row r="120" spans="1:14" x14ac:dyDescent="0.3">
      <c r="A120" s="110" t="s">
        <v>18</v>
      </c>
      <c r="B120" s="3" t="s">
        <v>129</v>
      </c>
      <c r="C120" s="6">
        <v>4833</v>
      </c>
      <c r="D120" s="7">
        <v>2568</v>
      </c>
      <c r="E120" s="7">
        <v>454</v>
      </c>
      <c r="F120" s="7">
        <v>143</v>
      </c>
      <c r="G120" s="7">
        <v>27</v>
      </c>
      <c r="H120" s="7">
        <v>118</v>
      </c>
      <c r="I120" s="7">
        <v>64</v>
      </c>
      <c r="J120" s="7">
        <v>262</v>
      </c>
      <c r="K120" s="7">
        <v>58</v>
      </c>
      <c r="L120" s="7">
        <v>50</v>
      </c>
      <c r="M120" s="7">
        <v>431</v>
      </c>
      <c r="N120" s="111">
        <v>658</v>
      </c>
    </row>
    <row r="121" spans="1:14" x14ac:dyDescent="0.3">
      <c r="A121" s="110" t="s">
        <v>18</v>
      </c>
      <c r="B121" s="3" t="s">
        <v>130</v>
      </c>
      <c r="C121" s="6">
        <v>10059</v>
      </c>
      <c r="D121" s="7">
        <v>6373</v>
      </c>
      <c r="E121" s="7">
        <v>1086</v>
      </c>
      <c r="F121" s="7">
        <v>270</v>
      </c>
      <c r="G121" s="7">
        <v>128</v>
      </c>
      <c r="H121" s="7">
        <v>262</v>
      </c>
      <c r="I121" s="7">
        <v>90</v>
      </c>
      <c r="J121" s="7">
        <v>403</v>
      </c>
      <c r="K121" s="7">
        <v>62</v>
      </c>
      <c r="L121" s="7">
        <v>79</v>
      </c>
      <c r="M121" s="7">
        <v>890</v>
      </c>
      <c r="N121" s="111">
        <v>416</v>
      </c>
    </row>
    <row r="122" spans="1:14" x14ac:dyDescent="0.3">
      <c r="A122" s="110" t="s">
        <v>18</v>
      </c>
      <c r="B122" s="3" t="s">
        <v>131</v>
      </c>
      <c r="C122" s="6">
        <v>16306</v>
      </c>
      <c r="D122" s="7">
        <v>10413</v>
      </c>
      <c r="E122" s="7">
        <v>1806</v>
      </c>
      <c r="F122" s="7">
        <v>239</v>
      </c>
      <c r="G122" s="7">
        <v>111</v>
      </c>
      <c r="H122" s="7">
        <v>391</v>
      </c>
      <c r="I122" s="7">
        <v>307</v>
      </c>
      <c r="J122" s="7">
        <v>430</v>
      </c>
      <c r="K122" s="7">
        <v>62</v>
      </c>
      <c r="L122" s="7">
        <v>104</v>
      </c>
      <c r="M122" s="7">
        <v>1835</v>
      </c>
      <c r="N122" s="111">
        <v>608</v>
      </c>
    </row>
    <row r="123" spans="1:14" x14ac:dyDescent="0.3">
      <c r="A123" s="110" t="s">
        <v>18</v>
      </c>
      <c r="B123" s="3" t="s">
        <v>132</v>
      </c>
      <c r="C123" s="6">
        <v>2280</v>
      </c>
      <c r="D123" s="7">
        <v>1258</v>
      </c>
      <c r="E123" s="7">
        <v>280</v>
      </c>
      <c r="F123" s="7">
        <v>39</v>
      </c>
      <c r="G123" s="7">
        <v>0</v>
      </c>
      <c r="H123" s="7">
        <v>38</v>
      </c>
      <c r="I123" s="7">
        <v>89</v>
      </c>
      <c r="J123" s="7">
        <v>197</v>
      </c>
      <c r="K123" s="7">
        <v>55</v>
      </c>
      <c r="L123" s="7">
        <v>35</v>
      </c>
      <c r="M123" s="7">
        <v>145</v>
      </c>
      <c r="N123" s="111">
        <v>144</v>
      </c>
    </row>
    <row r="124" spans="1:14" x14ac:dyDescent="0.3">
      <c r="A124" s="110" t="s">
        <v>18</v>
      </c>
      <c r="B124" s="3" t="s">
        <v>133</v>
      </c>
      <c r="C124" s="6">
        <v>6019</v>
      </c>
      <c r="D124" s="7">
        <v>3155</v>
      </c>
      <c r="E124" s="7">
        <v>850</v>
      </c>
      <c r="F124" s="7">
        <v>279</v>
      </c>
      <c r="G124" s="7">
        <v>111</v>
      </c>
      <c r="H124" s="7">
        <v>545</v>
      </c>
      <c r="I124" s="7">
        <v>14</v>
      </c>
      <c r="J124" s="7">
        <v>177</v>
      </c>
      <c r="K124" s="7">
        <v>15</v>
      </c>
      <c r="L124" s="7">
        <v>32</v>
      </c>
      <c r="M124" s="7">
        <v>594</v>
      </c>
      <c r="N124" s="111">
        <v>247</v>
      </c>
    </row>
    <row r="125" spans="1:14" x14ac:dyDescent="0.3">
      <c r="A125" s="110" t="s">
        <v>18</v>
      </c>
      <c r="B125" s="3" t="s">
        <v>378</v>
      </c>
      <c r="C125" s="6">
        <v>8145</v>
      </c>
      <c r="D125" s="7">
        <v>5176</v>
      </c>
      <c r="E125" s="7">
        <v>762</v>
      </c>
      <c r="F125" s="7">
        <v>239</v>
      </c>
      <c r="G125" s="7">
        <v>62</v>
      </c>
      <c r="H125" s="7">
        <v>456</v>
      </c>
      <c r="I125" s="7">
        <v>48</v>
      </c>
      <c r="J125" s="7">
        <v>286</v>
      </c>
      <c r="K125" s="7">
        <v>46</v>
      </c>
      <c r="L125" s="7">
        <v>59</v>
      </c>
      <c r="M125" s="7">
        <v>730</v>
      </c>
      <c r="N125" s="111">
        <v>281</v>
      </c>
    </row>
    <row r="126" spans="1:14" x14ac:dyDescent="0.3">
      <c r="A126" s="110" t="s">
        <v>18</v>
      </c>
      <c r="B126" s="3" t="s">
        <v>379</v>
      </c>
      <c r="C126" s="6">
        <v>5354</v>
      </c>
      <c r="D126" s="7">
        <v>2602</v>
      </c>
      <c r="E126" s="7">
        <v>850</v>
      </c>
      <c r="F126" s="7">
        <v>41</v>
      </c>
      <c r="G126" s="7">
        <v>28</v>
      </c>
      <c r="H126" s="7">
        <v>128</v>
      </c>
      <c r="I126" s="7">
        <v>100</v>
      </c>
      <c r="J126" s="7">
        <v>395</v>
      </c>
      <c r="K126" s="7">
        <v>25</v>
      </c>
      <c r="L126" s="7">
        <v>37</v>
      </c>
      <c r="M126" s="7">
        <v>879</v>
      </c>
      <c r="N126" s="111">
        <v>269</v>
      </c>
    </row>
    <row r="127" spans="1:14" x14ac:dyDescent="0.3">
      <c r="A127" s="110" t="s">
        <v>18</v>
      </c>
      <c r="B127" s="3" t="s">
        <v>380</v>
      </c>
      <c r="C127" s="6">
        <v>3283</v>
      </c>
      <c r="D127" s="7">
        <v>2010</v>
      </c>
      <c r="E127" s="7">
        <v>512</v>
      </c>
      <c r="F127" s="7">
        <v>42</v>
      </c>
      <c r="G127" s="7">
        <v>9</v>
      </c>
      <c r="H127" s="7">
        <v>53</v>
      </c>
      <c r="I127" s="7">
        <v>45</v>
      </c>
      <c r="J127" s="7">
        <v>83</v>
      </c>
      <c r="K127" s="7">
        <v>8</v>
      </c>
      <c r="L127" s="7">
        <v>16</v>
      </c>
      <c r="M127" s="7">
        <v>424</v>
      </c>
      <c r="N127" s="111">
        <v>81</v>
      </c>
    </row>
    <row r="128" spans="1:14" x14ac:dyDescent="0.3">
      <c r="A128" s="110" t="s">
        <v>18</v>
      </c>
      <c r="B128" s="3" t="s">
        <v>381</v>
      </c>
      <c r="C128" s="6">
        <v>2789</v>
      </c>
      <c r="D128" s="7">
        <v>1762</v>
      </c>
      <c r="E128" s="7">
        <v>344</v>
      </c>
      <c r="F128" s="7">
        <v>59</v>
      </c>
      <c r="G128" s="7">
        <v>15</v>
      </c>
      <c r="H128" s="7">
        <v>51</v>
      </c>
      <c r="I128" s="7">
        <v>19</v>
      </c>
      <c r="J128" s="7">
        <v>197</v>
      </c>
      <c r="K128" s="7">
        <v>9</v>
      </c>
      <c r="L128" s="7">
        <v>6</v>
      </c>
      <c r="M128" s="7">
        <v>202</v>
      </c>
      <c r="N128" s="111">
        <v>125</v>
      </c>
    </row>
    <row r="129" spans="1:14" x14ac:dyDescent="0.3">
      <c r="A129" s="110" t="s">
        <v>19</v>
      </c>
      <c r="B129" s="3" t="s">
        <v>134</v>
      </c>
      <c r="C129" s="6">
        <v>3860</v>
      </c>
      <c r="D129" s="7">
        <v>1950</v>
      </c>
      <c r="E129" s="7">
        <v>702</v>
      </c>
      <c r="F129" s="7">
        <v>83</v>
      </c>
      <c r="G129" s="7">
        <v>13</v>
      </c>
      <c r="H129" s="7">
        <v>106</v>
      </c>
      <c r="I129" s="7">
        <v>374</v>
      </c>
      <c r="J129" s="7">
        <v>300</v>
      </c>
      <c r="K129" s="7">
        <v>85</v>
      </c>
      <c r="L129" s="7">
        <v>76</v>
      </c>
      <c r="M129" s="7">
        <v>50</v>
      </c>
      <c r="N129" s="111">
        <v>121</v>
      </c>
    </row>
    <row r="130" spans="1:14" x14ac:dyDescent="0.3">
      <c r="A130" s="110" t="s">
        <v>19</v>
      </c>
      <c r="B130" s="3" t="s">
        <v>135</v>
      </c>
      <c r="C130" s="6">
        <v>445</v>
      </c>
      <c r="D130" s="7">
        <v>130</v>
      </c>
      <c r="E130" s="7">
        <v>60</v>
      </c>
      <c r="F130" s="7">
        <v>2</v>
      </c>
      <c r="G130" s="7">
        <v>0</v>
      </c>
      <c r="H130" s="7">
        <v>19</v>
      </c>
      <c r="I130" s="7">
        <v>128</v>
      </c>
      <c r="J130" s="7">
        <v>42</v>
      </c>
      <c r="K130" s="7">
        <v>15</v>
      </c>
      <c r="L130" s="7">
        <v>1</v>
      </c>
      <c r="M130" s="7">
        <v>2</v>
      </c>
      <c r="N130" s="111">
        <v>46</v>
      </c>
    </row>
    <row r="131" spans="1:14" x14ac:dyDescent="0.3">
      <c r="A131" s="110" t="s">
        <v>19</v>
      </c>
      <c r="B131" s="3" t="s">
        <v>136</v>
      </c>
      <c r="C131" s="6">
        <v>1346</v>
      </c>
      <c r="D131" s="7">
        <v>736</v>
      </c>
      <c r="E131" s="7">
        <v>192</v>
      </c>
      <c r="F131" s="7">
        <v>41</v>
      </c>
      <c r="G131" s="7">
        <v>2</v>
      </c>
      <c r="H131" s="7">
        <v>35</v>
      </c>
      <c r="I131" s="7">
        <v>74</v>
      </c>
      <c r="J131" s="7">
        <v>95</v>
      </c>
      <c r="K131" s="7">
        <v>8</v>
      </c>
      <c r="L131" s="7">
        <v>35</v>
      </c>
      <c r="M131" s="7">
        <v>40</v>
      </c>
      <c r="N131" s="111">
        <v>88</v>
      </c>
    </row>
    <row r="132" spans="1:14" x14ac:dyDescent="0.3">
      <c r="A132" s="110" t="s">
        <v>19</v>
      </c>
      <c r="B132" s="3" t="s">
        <v>137</v>
      </c>
      <c r="C132" s="6">
        <v>955</v>
      </c>
      <c r="D132" s="7">
        <v>422</v>
      </c>
      <c r="E132" s="7">
        <v>136</v>
      </c>
      <c r="F132" s="7">
        <v>18</v>
      </c>
      <c r="G132" s="7">
        <v>13</v>
      </c>
      <c r="H132" s="7">
        <v>33</v>
      </c>
      <c r="I132" s="7">
        <v>57</v>
      </c>
      <c r="J132" s="7">
        <v>146</v>
      </c>
      <c r="K132" s="7">
        <v>19</v>
      </c>
      <c r="L132" s="7">
        <v>22</v>
      </c>
      <c r="M132" s="7">
        <v>4</v>
      </c>
      <c r="N132" s="111">
        <v>85</v>
      </c>
    </row>
    <row r="133" spans="1:14" x14ac:dyDescent="0.3">
      <c r="A133" s="110" t="s">
        <v>19</v>
      </c>
      <c r="B133" s="3" t="s">
        <v>138</v>
      </c>
      <c r="C133" s="6">
        <v>1788</v>
      </c>
      <c r="D133" s="7">
        <v>911</v>
      </c>
      <c r="E133" s="7">
        <v>272</v>
      </c>
      <c r="F133" s="7">
        <v>59</v>
      </c>
      <c r="G133" s="7">
        <v>18</v>
      </c>
      <c r="H133" s="7">
        <v>30</v>
      </c>
      <c r="I133" s="7">
        <v>317</v>
      </c>
      <c r="J133" s="7">
        <v>71</v>
      </c>
      <c r="K133" s="7">
        <v>24</v>
      </c>
      <c r="L133" s="7">
        <v>26</v>
      </c>
      <c r="M133" s="7">
        <v>8</v>
      </c>
      <c r="N133" s="111">
        <v>52</v>
      </c>
    </row>
    <row r="134" spans="1:14" x14ac:dyDescent="0.3">
      <c r="A134" s="110" t="s">
        <v>19</v>
      </c>
      <c r="B134" s="3" t="s">
        <v>139</v>
      </c>
      <c r="C134" s="6">
        <v>190</v>
      </c>
      <c r="D134" s="7">
        <v>66</v>
      </c>
      <c r="E134" s="7">
        <v>29</v>
      </c>
      <c r="F134" s="7">
        <v>1</v>
      </c>
      <c r="G134" s="7">
        <v>0</v>
      </c>
      <c r="H134" s="7">
        <v>20</v>
      </c>
      <c r="I134" s="7">
        <v>9</v>
      </c>
      <c r="J134" s="7">
        <v>28</v>
      </c>
      <c r="K134" s="7">
        <v>18</v>
      </c>
      <c r="L134" s="7">
        <v>2</v>
      </c>
      <c r="M134" s="7">
        <v>0</v>
      </c>
      <c r="N134" s="111">
        <v>17</v>
      </c>
    </row>
    <row r="135" spans="1:14" x14ac:dyDescent="0.3">
      <c r="A135" s="110" t="s">
        <v>19</v>
      </c>
      <c r="B135" s="3" t="s">
        <v>140</v>
      </c>
      <c r="C135" s="6">
        <v>617</v>
      </c>
      <c r="D135" s="7">
        <v>175</v>
      </c>
      <c r="E135" s="7">
        <v>66</v>
      </c>
      <c r="F135" s="7">
        <v>3</v>
      </c>
      <c r="G135" s="7">
        <v>16</v>
      </c>
      <c r="H135" s="7">
        <v>8</v>
      </c>
      <c r="I135" s="7">
        <v>254</v>
      </c>
      <c r="J135" s="7">
        <v>54</v>
      </c>
      <c r="K135" s="7">
        <v>7</v>
      </c>
      <c r="L135" s="7">
        <v>2</v>
      </c>
      <c r="M135" s="7">
        <v>2</v>
      </c>
      <c r="N135" s="111">
        <v>30</v>
      </c>
    </row>
    <row r="136" spans="1:14" x14ac:dyDescent="0.3">
      <c r="A136" s="110" t="s">
        <v>19</v>
      </c>
      <c r="B136" s="3" t="s">
        <v>141</v>
      </c>
      <c r="C136" s="6">
        <v>341</v>
      </c>
      <c r="D136" s="7">
        <v>111</v>
      </c>
      <c r="E136" s="7">
        <v>32</v>
      </c>
      <c r="F136" s="7">
        <v>10</v>
      </c>
      <c r="G136" s="7">
        <v>0</v>
      </c>
      <c r="H136" s="7">
        <v>15</v>
      </c>
      <c r="I136" s="7">
        <v>41</v>
      </c>
      <c r="J136" s="7">
        <v>57</v>
      </c>
      <c r="K136" s="7">
        <v>25</v>
      </c>
      <c r="L136" s="7">
        <v>9</v>
      </c>
      <c r="M136" s="7">
        <v>10</v>
      </c>
      <c r="N136" s="111">
        <v>31</v>
      </c>
    </row>
    <row r="137" spans="1:14" x14ac:dyDescent="0.3">
      <c r="A137" s="110" t="s">
        <v>19</v>
      </c>
      <c r="B137" s="3" t="s">
        <v>142</v>
      </c>
      <c r="C137" s="6">
        <v>6558</v>
      </c>
      <c r="D137" s="7">
        <v>3863</v>
      </c>
      <c r="E137" s="7">
        <v>1063</v>
      </c>
      <c r="F137" s="7">
        <v>137</v>
      </c>
      <c r="G137" s="7">
        <v>28</v>
      </c>
      <c r="H137" s="7">
        <v>279</v>
      </c>
      <c r="I137" s="7">
        <v>143</v>
      </c>
      <c r="J137" s="7">
        <v>410</v>
      </c>
      <c r="K137" s="7">
        <v>83</v>
      </c>
      <c r="L137" s="7">
        <v>119</v>
      </c>
      <c r="M137" s="7">
        <v>192</v>
      </c>
      <c r="N137" s="111">
        <v>241</v>
      </c>
    </row>
    <row r="138" spans="1:14" x14ac:dyDescent="0.3">
      <c r="A138" s="110" t="s">
        <v>19</v>
      </c>
      <c r="B138" s="3" t="s">
        <v>143</v>
      </c>
      <c r="C138" s="6">
        <v>306</v>
      </c>
      <c r="D138" s="7">
        <v>104</v>
      </c>
      <c r="E138" s="7">
        <v>30</v>
      </c>
      <c r="F138" s="7">
        <v>2</v>
      </c>
      <c r="G138" s="7">
        <v>0</v>
      </c>
      <c r="H138" s="7">
        <v>17</v>
      </c>
      <c r="I138" s="7">
        <v>20</v>
      </c>
      <c r="J138" s="7">
        <v>37</v>
      </c>
      <c r="K138" s="7">
        <v>21</v>
      </c>
      <c r="L138" s="7">
        <v>6</v>
      </c>
      <c r="M138" s="7">
        <v>0</v>
      </c>
      <c r="N138" s="111">
        <v>69</v>
      </c>
    </row>
    <row r="139" spans="1:14" x14ac:dyDescent="0.3">
      <c r="A139" s="110" t="s">
        <v>19</v>
      </c>
      <c r="B139" s="3" t="s">
        <v>144</v>
      </c>
      <c r="C139" s="6">
        <v>635</v>
      </c>
      <c r="D139" s="7">
        <v>147</v>
      </c>
      <c r="E139" s="7">
        <v>48</v>
      </c>
      <c r="F139" s="7">
        <v>4</v>
      </c>
      <c r="G139" s="7">
        <v>0</v>
      </c>
      <c r="H139" s="7">
        <v>20</v>
      </c>
      <c r="I139" s="7">
        <v>242</v>
      </c>
      <c r="J139" s="7">
        <v>52</v>
      </c>
      <c r="K139" s="7">
        <v>12</v>
      </c>
      <c r="L139" s="7">
        <v>13</v>
      </c>
      <c r="M139" s="7">
        <v>2</v>
      </c>
      <c r="N139" s="111">
        <v>95</v>
      </c>
    </row>
    <row r="140" spans="1:14" x14ac:dyDescent="0.3">
      <c r="A140" s="110" t="s">
        <v>19</v>
      </c>
      <c r="B140" s="3" t="s">
        <v>145</v>
      </c>
      <c r="C140" s="6">
        <v>350</v>
      </c>
      <c r="D140" s="7">
        <v>159</v>
      </c>
      <c r="E140" s="7">
        <v>47</v>
      </c>
      <c r="F140" s="7">
        <v>2</v>
      </c>
      <c r="G140" s="7">
        <v>1</v>
      </c>
      <c r="H140" s="7">
        <v>16</v>
      </c>
      <c r="I140" s="7">
        <v>16</v>
      </c>
      <c r="J140" s="7">
        <v>45</v>
      </c>
      <c r="K140" s="7">
        <v>10</v>
      </c>
      <c r="L140" s="7">
        <v>6</v>
      </c>
      <c r="M140" s="7">
        <v>9</v>
      </c>
      <c r="N140" s="111">
        <v>39</v>
      </c>
    </row>
    <row r="141" spans="1:14" x14ac:dyDescent="0.3">
      <c r="A141" s="110" t="s">
        <v>19</v>
      </c>
      <c r="B141" s="3" t="s">
        <v>146</v>
      </c>
      <c r="C141" s="6">
        <v>4987</v>
      </c>
      <c r="D141" s="7">
        <v>2799</v>
      </c>
      <c r="E141" s="7">
        <v>719</v>
      </c>
      <c r="F141" s="7">
        <v>139</v>
      </c>
      <c r="G141" s="7">
        <v>25</v>
      </c>
      <c r="H141" s="7">
        <v>191</v>
      </c>
      <c r="I141" s="7">
        <v>171</v>
      </c>
      <c r="J141" s="7">
        <v>431</v>
      </c>
      <c r="K141" s="7">
        <v>69</v>
      </c>
      <c r="L141" s="7">
        <v>86</v>
      </c>
      <c r="M141" s="7">
        <v>125</v>
      </c>
      <c r="N141" s="111">
        <v>232</v>
      </c>
    </row>
    <row r="142" spans="1:14" x14ac:dyDescent="0.3">
      <c r="A142" s="110" t="s">
        <v>19</v>
      </c>
      <c r="B142" s="3" t="s">
        <v>147</v>
      </c>
      <c r="C142" s="6">
        <v>475</v>
      </c>
      <c r="D142" s="7">
        <v>227</v>
      </c>
      <c r="E142" s="7">
        <v>48</v>
      </c>
      <c r="F142" s="7">
        <v>4</v>
      </c>
      <c r="G142" s="7">
        <v>6</v>
      </c>
      <c r="H142" s="7">
        <v>15</v>
      </c>
      <c r="I142" s="7">
        <v>52</v>
      </c>
      <c r="J142" s="7">
        <v>71</v>
      </c>
      <c r="K142" s="7">
        <v>16</v>
      </c>
      <c r="L142" s="7">
        <v>11</v>
      </c>
      <c r="M142" s="7">
        <v>6</v>
      </c>
      <c r="N142" s="111">
        <v>19</v>
      </c>
    </row>
    <row r="143" spans="1:14" x14ac:dyDescent="0.3">
      <c r="A143" s="110" t="s">
        <v>19</v>
      </c>
      <c r="B143" s="3" t="s">
        <v>148</v>
      </c>
      <c r="C143" s="6">
        <v>915</v>
      </c>
      <c r="D143" s="7">
        <v>287</v>
      </c>
      <c r="E143" s="7">
        <v>69</v>
      </c>
      <c r="F143" s="7">
        <v>11</v>
      </c>
      <c r="G143" s="7">
        <v>19</v>
      </c>
      <c r="H143" s="7">
        <v>18</v>
      </c>
      <c r="I143" s="7">
        <v>349</v>
      </c>
      <c r="J143" s="7">
        <v>64</v>
      </c>
      <c r="K143" s="7">
        <v>23</v>
      </c>
      <c r="L143" s="7">
        <v>5</v>
      </c>
      <c r="M143" s="7">
        <v>4</v>
      </c>
      <c r="N143" s="111">
        <v>66</v>
      </c>
    </row>
    <row r="144" spans="1:14" x14ac:dyDescent="0.3">
      <c r="A144" s="110" t="s">
        <v>19</v>
      </c>
      <c r="B144" s="3" t="s">
        <v>149</v>
      </c>
      <c r="C144" s="6">
        <v>852</v>
      </c>
      <c r="D144" s="7">
        <v>378</v>
      </c>
      <c r="E144" s="7">
        <v>87</v>
      </c>
      <c r="F144" s="7">
        <v>6</v>
      </c>
      <c r="G144" s="7">
        <v>0</v>
      </c>
      <c r="H144" s="7">
        <v>23</v>
      </c>
      <c r="I144" s="7">
        <v>154</v>
      </c>
      <c r="J144" s="7">
        <v>79</v>
      </c>
      <c r="K144" s="7">
        <v>14</v>
      </c>
      <c r="L144" s="7">
        <v>16</v>
      </c>
      <c r="M144" s="7">
        <v>18</v>
      </c>
      <c r="N144" s="111">
        <v>77</v>
      </c>
    </row>
    <row r="145" spans="1:14" x14ac:dyDescent="0.3">
      <c r="A145" s="110" t="s">
        <v>19</v>
      </c>
      <c r="B145" s="3" t="s">
        <v>150</v>
      </c>
      <c r="C145" s="6">
        <v>151</v>
      </c>
      <c r="D145" s="7">
        <v>48</v>
      </c>
      <c r="E145" s="7">
        <v>16</v>
      </c>
      <c r="F145" s="7">
        <v>0</v>
      </c>
      <c r="G145" s="7">
        <v>1</v>
      </c>
      <c r="H145" s="7">
        <v>11</v>
      </c>
      <c r="I145" s="7">
        <v>1</v>
      </c>
      <c r="J145" s="7">
        <v>30</v>
      </c>
      <c r="K145" s="7">
        <v>16</v>
      </c>
      <c r="L145" s="7">
        <v>4</v>
      </c>
      <c r="M145" s="7">
        <v>2</v>
      </c>
      <c r="N145" s="111">
        <v>22</v>
      </c>
    </row>
    <row r="146" spans="1:14" x14ac:dyDescent="0.3">
      <c r="A146" s="110" t="s">
        <v>19</v>
      </c>
      <c r="B146" s="3" t="s">
        <v>151</v>
      </c>
      <c r="C146" s="6">
        <v>525</v>
      </c>
      <c r="D146" s="7">
        <v>187</v>
      </c>
      <c r="E146" s="7">
        <v>61</v>
      </c>
      <c r="F146" s="7">
        <v>5</v>
      </c>
      <c r="G146" s="7">
        <v>16</v>
      </c>
      <c r="H146" s="7">
        <v>21</v>
      </c>
      <c r="I146" s="7">
        <v>46</v>
      </c>
      <c r="J146" s="7">
        <v>82</v>
      </c>
      <c r="K146" s="7">
        <v>13</v>
      </c>
      <c r="L146" s="7">
        <v>8</v>
      </c>
      <c r="M146" s="7">
        <v>37</v>
      </c>
      <c r="N146" s="111">
        <v>49</v>
      </c>
    </row>
    <row r="147" spans="1:14" x14ac:dyDescent="0.3">
      <c r="A147" s="110" t="s">
        <v>20</v>
      </c>
      <c r="B147" s="3" t="s">
        <v>152</v>
      </c>
      <c r="C147" s="6">
        <v>332</v>
      </c>
      <c r="D147" s="7">
        <v>66</v>
      </c>
      <c r="E147" s="7">
        <v>35</v>
      </c>
      <c r="F147" s="7">
        <v>3</v>
      </c>
      <c r="G147" s="7">
        <v>8</v>
      </c>
      <c r="H147" s="7">
        <v>17</v>
      </c>
      <c r="I147" s="7">
        <v>18</v>
      </c>
      <c r="J147" s="7">
        <v>66</v>
      </c>
      <c r="K147" s="7">
        <v>12</v>
      </c>
      <c r="L147" s="7">
        <v>6</v>
      </c>
      <c r="M147" s="7">
        <v>49</v>
      </c>
      <c r="N147" s="111">
        <v>52</v>
      </c>
    </row>
    <row r="148" spans="1:14" x14ac:dyDescent="0.3">
      <c r="A148" s="110" t="s">
        <v>20</v>
      </c>
      <c r="B148" s="3" t="s">
        <v>153</v>
      </c>
      <c r="C148" s="6">
        <v>226</v>
      </c>
      <c r="D148" s="7">
        <v>77</v>
      </c>
      <c r="E148" s="7">
        <v>17</v>
      </c>
      <c r="F148" s="7">
        <v>0</v>
      </c>
      <c r="G148" s="7">
        <v>9</v>
      </c>
      <c r="H148" s="7">
        <v>12</v>
      </c>
      <c r="I148" s="7">
        <v>22</v>
      </c>
      <c r="J148" s="7">
        <v>38</v>
      </c>
      <c r="K148" s="7">
        <v>17</v>
      </c>
      <c r="L148" s="7">
        <v>6</v>
      </c>
      <c r="M148" s="7">
        <v>2</v>
      </c>
      <c r="N148" s="111">
        <v>26</v>
      </c>
    </row>
    <row r="149" spans="1:14" x14ac:dyDescent="0.3">
      <c r="A149" s="110" t="s">
        <v>20</v>
      </c>
      <c r="B149" s="3" t="s">
        <v>154</v>
      </c>
      <c r="C149" s="6">
        <v>302</v>
      </c>
      <c r="D149" s="7">
        <v>115</v>
      </c>
      <c r="E149" s="7">
        <v>54</v>
      </c>
      <c r="F149" s="7">
        <v>3</v>
      </c>
      <c r="G149" s="7">
        <v>1</v>
      </c>
      <c r="H149" s="7">
        <v>15</v>
      </c>
      <c r="I149" s="7">
        <v>21</v>
      </c>
      <c r="J149" s="7">
        <v>47</v>
      </c>
      <c r="K149" s="7">
        <v>10</v>
      </c>
      <c r="L149" s="7">
        <v>13</v>
      </c>
      <c r="M149" s="7">
        <v>14</v>
      </c>
      <c r="N149" s="111">
        <v>9</v>
      </c>
    </row>
    <row r="150" spans="1:14" x14ac:dyDescent="0.3">
      <c r="A150" s="110" t="s">
        <v>20</v>
      </c>
      <c r="B150" s="3" t="s">
        <v>155</v>
      </c>
      <c r="C150" s="6">
        <v>383</v>
      </c>
      <c r="D150" s="7">
        <v>148</v>
      </c>
      <c r="E150" s="7">
        <v>56</v>
      </c>
      <c r="F150" s="7">
        <v>6</v>
      </c>
      <c r="G150" s="7">
        <v>7</v>
      </c>
      <c r="H150" s="7">
        <v>16</v>
      </c>
      <c r="I150" s="7">
        <v>11</v>
      </c>
      <c r="J150" s="7">
        <v>56</v>
      </c>
      <c r="K150" s="7">
        <v>14</v>
      </c>
      <c r="L150" s="7">
        <v>12</v>
      </c>
      <c r="M150" s="7">
        <v>8</v>
      </c>
      <c r="N150" s="111">
        <v>49</v>
      </c>
    </row>
    <row r="151" spans="1:14" x14ac:dyDescent="0.3">
      <c r="A151" s="110" t="s">
        <v>20</v>
      </c>
      <c r="B151" s="3" t="s">
        <v>156</v>
      </c>
      <c r="C151" s="6">
        <v>543</v>
      </c>
      <c r="D151" s="7">
        <v>275</v>
      </c>
      <c r="E151" s="7">
        <v>85</v>
      </c>
      <c r="F151" s="7">
        <v>4</v>
      </c>
      <c r="G151" s="7">
        <v>11</v>
      </c>
      <c r="H151" s="7">
        <v>20</v>
      </c>
      <c r="I151" s="7">
        <v>8</v>
      </c>
      <c r="J151" s="7">
        <v>61</v>
      </c>
      <c r="K151" s="7">
        <v>10</v>
      </c>
      <c r="L151" s="7">
        <v>15</v>
      </c>
      <c r="M151" s="7">
        <v>33</v>
      </c>
      <c r="N151" s="111">
        <v>21</v>
      </c>
    </row>
    <row r="152" spans="1:14" x14ac:dyDescent="0.3">
      <c r="A152" s="110" t="s">
        <v>20</v>
      </c>
      <c r="B152" s="3" t="s">
        <v>157</v>
      </c>
      <c r="C152" s="6">
        <v>2131</v>
      </c>
      <c r="D152" s="7">
        <v>1053</v>
      </c>
      <c r="E152" s="7">
        <v>239</v>
      </c>
      <c r="F152" s="7">
        <v>14</v>
      </c>
      <c r="G152" s="7">
        <v>13</v>
      </c>
      <c r="H152" s="7">
        <v>55</v>
      </c>
      <c r="I152" s="7">
        <v>50</v>
      </c>
      <c r="J152" s="7">
        <v>140</v>
      </c>
      <c r="K152" s="7">
        <v>8</v>
      </c>
      <c r="L152" s="7">
        <v>24</v>
      </c>
      <c r="M152" s="7">
        <v>414</v>
      </c>
      <c r="N152" s="111">
        <v>121</v>
      </c>
    </row>
    <row r="153" spans="1:14" x14ac:dyDescent="0.3">
      <c r="A153" s="110" t="s">
        <v>20</v>
      </c>
      <c r="B153" s="3" t="s">
        <v>158</v>
      </c>
      <c r="C153" s="6">
        <v>1821</v>
      </c>
      <c r="D153" s="7">
        <v>999</v>
      </c>
      <c r="E153" s="7">
        <v>259</v>
      </c>
      <c r="F153" s="7">
        <v>40</v>
      </c>
      <c r="G153" s="7">
        <v>17</v>
      </c>
      <c r="H153" s="7">
        <v>50</v>
      </c>
      <c r="I153" s="7">
        <v>64</v>
      </c>
      <c r="J153" s="7">
        <v>170</v>
      </c>
      <c r="K153" s="7">
        <v>39</v>
      </c>
      <c r="L153" s="7">
        <v>34</v>
      </c>
      <c r="M153" s="7">
        <v>66</v>
      </c>
      <c r="N153" s="111">
        <v>83</v>
      </c>
    </row>
    <row r="154" spans="1:14" x14ac:dyDescent="0.3">
      <c r="A154" s="110" t="s">
        <v>20</v>
      </c>
      <c r="B154" s="3" t="s">
        <v>159</v>
      </c>
      <c r="C154" s="6">
        <v>674</v>
      </c>
      <c r="D154" s="7">
        <v>402</v>
      </c>
      <c r="E154" s="7">
        <v>71</v>
      </c>
      <c r="F154" s="7">
        <v>6</v>
      </c>
      <c r="G154" s="7">
        <v>0</v>
      </c>
      <c r="H154" s="7">
        <v>14</v>
      </c>
      <c r="I154" s="7">
        <v>18</v>
      </c>
      <c r="J154" s="7">
        <v>39</v>
      </c>
      <c r="K154" s="7">
        <v>9</v>
      </c>
      <c r="L154" s="7">
        <v>6</v>
      </c>
      <c r="M154" s="7">
        <v>73</v>
      </c>
      <c r="N154" s="111">
        <v>36</v>
      </c>
    </row>
    <row r="155" spans="1:14" x14ac:dyDescent="0.3">
      <c r="A155" s="110" t="s">
        <v>20</v>
      </c>
      <c r="B155" s="3" t="s">
        <v>160</v>
      </c>
      <c r="C155" s="6">
        <v>1840</v>
      </c>
      <c r="D155" s="7">
        <v>918</v>
      </c>
      <c r="E155" s="7">
        <v>172</v>
      </c>
      <c r="F155" s="7">
        <v>8</v>
      </c>
      <c r="G155" s="7">
        <v>6</v>
      </c>
      <c r="H155" s="7">
        <v>32</v>
      </c>
      <c r="I155" s="7">
        <v>47</v>
      </c>
      <c r="J155" s="7">
        <v>165</v>
      </c>
      <c r="K155" s="7">
        <v>23</v>
      </c>
      <c r="L155" s="7">
        <v>13</v>
      </c>
      <c r="M155" s="7">
        <v>322</v>
      </c>
      <c r="N155" s="111">
        <v>134</v>
      </c>
    </row>
    <row r="156" spans="1:14" x14ac:dyDescent="0.3">
      <c r="A156" s="110" t="s">
        <v>20</v>
      </c>
      <c r="B156" s="3" t="s">
        <v>161</v>
      </c>
      <c r="C156" s="6">
        <v>3237</v>
      </c>
      <c r="D156" s="7">
        <v>1989</v>
      </c>
      <c r="E156" s="7">
        <v>600</v>
      </c>
      <c r="F156" s="7">
        <v>86</v>
      </c>
      <c r="G156" s="7">
        <v>2</v>
      </c>
      <c r="H156" s="7">
        <v>115</v>
      </c>
      <c r="I156" s="7">
        <v>71</v>
      </c>
      <c r="J156" s="7">
        <v>174</v>
      </c>
      <c r="K156" s="7">
        <v>44</v>
      </c>
      <c r="L156" s="7">
        <v>48</v>
      </c>
      <c r="M156" s="7">
        <v>6</v>
      </c>
      <c r="N156" s="111">
        <v>102</v>
      </c>
    </row>
    <row r="157" spans="1:14" x14ac:dyDescent="0.3">
      <c r="A157" s="110" t="s">
        <v>20</v>
      </c>
      <c r="B157" s="3" t="s">
        <v>162</v>
      </c>
      <c r="C157" s="6">
        <v>3158</v>
      </c>
      <c r="D157" s="7">
        <v>1815</v>
      </c>
      <c r="E157" s="7">
        <v>599</v>
      </c>
      <c r="F157" s="7">
        <v>30</v>
      </c>
      <c r="G157" s="7">
        <v>0</v>
      </c>
      <c r="H157" s="7">
        <v>130</v>
      </c>
      <c r="I157" s="7">
        <v>37</v>
      </c>
      <c r="J157" s="7">
        <v>283</v>
      </c>
      <c r="K157" s="7">
        <v>27</v>
      </c>
      <c r="L157" s="7">
        <v>101</v>
      </c>
      <c r="M157" s="7">
        <v>33</v>
      </c>
      <c r="N157" s="111">
        <v>103</v>
      </c>
    </row>
    <row r="158" spans="1:14" x14ac:dyDescent="0.3">
      <c r="A158" s="110" t="s">
        <v>20</v>
      </c>
      <c r="B158" s="3" t="s">
        <v>163</v>
      </c>
      <c r="C158" s="6">
        <v>3526</v>
      </c>
      <c r="D158" s="7">
        <v>1826</v>
      </c>
      <c r="E158" s="7">
        <v>655</v>
      </c>
      <c r="F158" s="7">
        <v>61</v>
      </c>
      <c r="G158" s="7">
        <v>26</v>
      </c>
      <c r="H158" s="7">
        <v>78</v>
      </c>
      <c r="I158" s="7">
        <v>99</v>
      </c>
      <c r="J158" s="7">
        <v>245</v>
      </c>
      <c r="K158" s="7">
        <v>65</v>
      </c>
      <c r="L158" s="7">
        <v>42</v>
      </c>
      <c r="M158" s="7">
        <v>326</v>
      </c>
      <c r="N158" s="111">
        <v>103</v>
      </c>
    </row>
    <row r="159" spans="1:14" x14ac:dyDescent="0.3">
      <c r="A159" s="110" t="s">
        <v>20</v>
      </c>
      <c r="B159" s="3" t="s">
        <v>164</v>
      </c>
      <c r="C159" s="6">
        <v>6619</v>
      </c>
      <c r="D159" s="7">
        <v>3438</v>
      </c>
      <c r="E159" s="7">
        <v>988</v>
      </c>
      <c r="F159" s="7">
        <v>245</v>
      </c>
      <c r="G159" s="7">
        <v>41</v>
      </c>
      <c r="H159" s="7">
        <v>222</v>
      </c>
      <c r="I159" s="7">
        <v>116</v>
      </c>
      <c r="J159" s="7">
        <v>435</v>
      </c>
      <c r="K159" s="7">
        <v>29</v>
      </c>
      <c r="L159" s="7">
        <v>62</v>
      </c>
      <c r="M159" s="7">
        <v>891</v>
      </c>
      <c r="N159" s="111">
        <v>152</v>
      </c>
    </row>
    <row r="160" spans="1:14" x14ac:dyDescent="0.3">
      <c r="A160" s="110" t="s">
        <v>20</v>
      </c>
      <c r="B160" s="3" t="s">
        <v>165</v>
      </c>
      <c r="C160" s="6">
        <v>3791</v>
      </c>
      <c r="D160" s="7">
        <v>2153</v>
      </c>
      <c r="E160" s="7">
        <v>573</v>
      </c>
      <c r="F160" s="7">
        <v>53</v>
      </c>
      <c r="G160" s="7">
        <v>26</v>
      </c>
      <c r="H160" s="7">
        <v>106</v>
      </c>
      <c r="I160" s="7">
        <v>122</v>
      </c>
      <c r="J160" s="7">
        <v>261</v>
      </c>
      <c r="K160" s="7">
        <v>44</v>
      </c>
      <c r="L160" s="7">
        <v>52</v>
      </c>
      <c r="M160" s="7">
        <v>265</v>
      </c>
      <c r="N160" s="111">
        <v>136</v>
      </c>
    </row>
    <row r="161" spans="1:14" x14ac:dyDescent="0.3">
      <c r="A161" s="110" t="s">
        <v>21</v>
      </c>
      <c r="B161" s="3" t="s">
        <v>166</v>
      </c>
      <c r="C161" s="6">
        <v>803</v>
      </c>
      <c r="D161" s="7">
        <v>485</v>
      </c>
      <c r="E161" s="7">
        <v>84</v>
      </c>
      <c r="F161" s="7">
        <v>15</v>
      </c>
      <c r="G161" s="7">
        <v>8</v>
      </c>
      <c r="H161" s="7">
        <v>21</v>
      </c>
      <c r="I161" s="7">
        <v>23</v>
      </c>
      <c r="J161" s="7">
        <v>33</v>
      </c>
      <c r="K161" s="7">
        <v>9</v>
      </c>
      <c r="L161" s="7">
        <v>3</v>
      </c>
      <c r="M161" s="7">
        <v>18</v>
      </c>
      <c r="N161" s="111">
        <v>104</v>
      </c>
    </row>
    <row r="162" spans="1:14" x14ac:dyDescent="0.3">
      <c r="A162" s="110" t="s">
        <v>21</v>
      </c>
      <c r="B162" s="3" t="s">
        <v>167</v>
      </c>
      <c r="C162" s="6">
        <v>1426</v>
      </c>
      <c r="D162" s="7">
        <v>600</v>
      </c>
      <c r="E162" s="7">
        <v>231</v>
      </c>
      <c r="F162" s="7">
        <v>8</v>
      </c>
      <c r="G162" s="7">
        <v>8</v>
      </c>
      <c r="H162" s="7">
        <v>38</v>
      </c>
      <c r="I162" s="7">
        <v>65</v>
      </c>
      <c r="J162" s="7">
        <v>210</v>
      </c>
      <c r="K162" s="7">
        <v>53</v>
      </c>
      <c r="L162" s="7">
        <v>35</v>
      </c>
      <c r="M162" s="7">
        <v>84</v>
      </c>
      <c r="N162" s="111">
        <v>94</v>
      </c>
    </row>
    <row r="163" spans="1:14" x14ac:dyDescent="0.3">
      <c r="A163" s="110" t="s">
        <v>21</v>
      </c>
      <c r="B163" s="3" t="s">
        <v>168</v>
      </c>
      <c r="C163" s="6">
        <v>530</v>
      </c>
      <c r="D163" s="7">
        <v>240</v>
      </c>
      <c r="E163" s="7">
        <v>71</v>
      </c>
      <c r="F163" s="7">
        <v>18</v>
      </c>
      <c r="G163" s="7">
        <v>0</v>
      </c>
      <c r="H163" s="7">
        <v>16</v>
      </c>
      <c r="I163" s="7">
        <v>18</v>
      </c>
      <c r="J163" s="7">
        <v>59</v>
      </c>
      <c r="K163" s="7">
        <v>23</v>
      </c>
      <c r="L163" s="7">
        <v>10</v>
      </c>
      <c r="M163" s="7">
        <v>47</v>
      </c>
      <c r="N163" s="111">
        <v>28</v>
      </c>
    </row>
    <row r="164" spans="1:14" x14ac:dyDescent="0.3">
      <c r="A164" s="110" t="s">
        <v>21</v>
      </c>
      <c r="B164" s="3" t="s">
        <v>169</v>
      </c>
      <c r="C164" s="6">
        <v>1431</v>
      </c>
      <c r="D164" s="7">
        <v>760</v>
      </c>
      <c r="E164" s="7">
        <v>182</v>
      </c>
      <c r="F164" s="7">
        <v>27</v>
      </c>
      <c r="G164" s="7">
        <v>6</v>
      </c>
      <c r="H164" s="7">
        <v>49</v>
      </c>
      <c r="I164" s="7">
        <v>46</v>
      </c>
      <c r="J164" s="7">
        <v>151</v>
      </c>
      <c r="K164" s="7">
        <v>29</v>
      </c>
      <c r="L164" s="7">
        <v>43</v>
      </c>
      <c r="M164" s="7">
        <v>60</v>
      </c>
      <c r="N164" s="111">
        <v>78</v>
      </c>
    </row>
    <row r="165" spans="1:14" x14ac:dyDescent="0.3">
      <c r="A165" s="110" t="s">
        <v>21</v>
      </c>
      <c r="B165" s="3" t="s">
        <v>170</v>
      </c>
      <c r="C165" s="6">
        <v>3007</v>
      </c>
      <c r="D165" s="7">
        <v>1686</v>
      </c>
      <c r="E165" s="7">
        <v>571</v>
      </c>
      <c r="F165" s="7">
        <v>52</v>
      </c>
      <c r="G165" s="7">
        <v>8</v>
      </c>
      <c r="H165" s="7">
        <v>81</v>
      </c>
      <c r="I165" s="7">
        <v>60</v>
      </c>
      <c r="J165" s="7">
        <v>145</v>
      </c>
      <c r="K165" s="7">
        <v>23</v>
      </c>
      <c r="L165" s="7">
        <v>25</v>
      </c>
      <c r="M165" s="7">
        <v>223</v>
      </c>
      <c r="N165" s="111">
        <v>133</v>
      </c>
    </row>
    <row r="166" spans="1:14" x14ac:dyDescent="0.3">
      <c r="A166" s="110" t="s">
        <v>21</v>
      </c>
      <c r="B166" s="3" t="s">
        <v>171</v>
      </c>
      <c r="C166" s="6">
        <v>1426</v>
      </c>
      <c r="D166" s="7">
        <v>650</v>
      </c>
      <c r="E166" s="7">
        <v>232</v>
      </c>
      <c r="F166" s="7">
        <v>31</v>
      </c>
      <c r="G166" s="7">
        <v>17</v>
      </c>
      <c r="H166" s="7">
        <v>63</v>
      </c>
      <c r="I166" s="7">
        <v>169</v>
      </c>
      <c r="J166" s="7">
        <v>85</v>
      </c>
      <c r="K166" s="7">
        <v>39</v>
      </c>
      <c r="L166" s="7">
        <v>16</v>
      </c>
      <c r="M166" s="7">
        <v>25</v>
      </c>
      <c r="N166" s="111">
        <v>99</v>
      </c>
    </row>
    <row r="167" spans="1:14" x14ac:dyDescent="0.3">
      <c r="A167" s="110" t="s">
        <v>21</v>
      </c>
      <c r="B167" s="3" t="s">
        <v>172</v>
      </c>
      <c r="C167" s="6">
        <v>481</v>
      </c>
      <c r="D167" s="7">
        <v>201</v>
      </c>
      <c r="E167" s="7">
        <v>51</v>
      </c>
      <c r="F167" s="7">
        <v>24</v>
      </c>
      <c r="G167" s="7">
        <v>0</v>
      </c>
      <c r="H167" s="7">
        <v>12</v>
      </c>
      <c r="I167" s="7">
        <v>21</v>
      </c>
      <c r="J167" s="7">
        <v>65</v>
      </c>
      <c r="K167" s="7">
        <v>23</v>
      </c>
      <c r="L167" s="7">
        <v>15</v>
      </c>
      <c r="M167" s="7">
        <v>24</v>
      </c>
      <c r="N167" s="111">
        <v>45</v>
      </c>
    </row>
    <row r="168" spans="1:14" x14ac:dyDescent="0.3">
      <c r="A168" s="110" t="s">
        <v>21</v>
      </c>
      <c r="B168" s="3" t="s">
        <v>173</v>
      </c>
      <c r="C168" s="6">
        <v>3136</v>
      </c>
      <c r="D168" s="7">
        <v>1976</v>
      </c>
      <c r="E168" s="7">
        <v>490</v>
      </c>
      <c r="F168" s="7">
        <v>68</v>
      </c>
      <c r="G168" s="7">
        <v>5</v>
      </c>
      <c r="H168" s="7">
        <v>83</v>
      </c>
      <c r="I168" s="7">
        <v>74</v>
      </c>
      <c r="J168" s="7">
        <v>132</v>
      </c>
      <c r="K168" s="7">
        <v>27</v>
      </c>
      <c r="L168" s="7">
        <v>33</v>
      </c>
      <c r="M168" s="7">
        <v>162</v>
      </c>
      <c r="N168" s="111">
        <v>86</v>
      </c>
    </row>
    <row r="169" spans="1:14" x14ac:dyDescent="0.3">
      <c r="A169" s="110" t="s">
        <v>21</v>
      </c>
      <c r="B169" s="3" t="s">
        <v>174</v>
      </c>
      <c r="C169" s="6">
        <v>571</v>
      </c>
      <c r="D169" s="7">
        <v>220</v>
      </c>
      <c r="E169" s="7">
        <v>65</v>
      </c>
      <c r="F169" s="7">
        <v>1</v>
      </c>
      <c r="G169" s="7">
        <v>18</v>
      </c>
      <c r="H169" s="7">
        <v>18</v>
      </c>
      <c r="I169" s="7">
        <v>35</v>
      </c>
      <c r="J169" s="7">
        <v>71</v>
      </c>
      <c r="K169" s="7">
        <v>32</v>
      </c>
      <c r="L169" s="7">
        <v>17</v>
      </c>
      <c r="M169" s="7">
        <v>49</v>
      </c>
      <c r="N169" s="111">
        <v>45</v>
      </c>
    </row>
    <row r="170" spans="1:14" x14ac:dyDescent="0.3">
      <c r="A170" s="110" t="s">
        <v>21</v>
      </c>
      <c r="B170" s="3" t="s">
        <v>175</v>
      </c>
      <c r="C170" s="6">
        <v>8098</v>
      </c>
      <c r="D170" s="7">
        <v>4968</v>
      </c>
      <c r="E170" s="7">
        <v>925</v>
      </c>
      <c r="F170" s="7">
        <v>95</v>
      </c>
      <c r="G170" s="7">
        <v>94</v>
      </c>
      <c r="H170" s="7">
        <v>239</v>
      </c>
      <c r="I170" s="7">
        <v>191</v>
      </c>
      <c r="J170" s="7">
        <v>426</v>
      </c>
      <c r="K170" s="7">
        <v>28</v>
      </c>
      <c r="L170" s="7">
        <v>76</v>
      </c>
      <c r="M170" s="7">
        <v>838</v>
      </c>
      <c r="N170" s="111">
        <v>218</v>
      </c>
    </row>
    <row r="171" spans="1:14" x14ac:dyDescent="0.3">
      <c r="A171" s="110" t="s">
        <v>21</v>
      </c>
      <c r="B171" s="3" t="s">
        <v>176</v>
      </c>
      <c r="C171" s="6">
        <v>1149</v>
      </c>
      <c r="D171" s="7">
        <v>644</v>
      </c>
      <c r="E171" s="7">
        <v>133</v>
      </c>
      <c r="F171" s="7">
        <v>9</v>
      </c>
      <c r="G171" s="7">
        <v>25</v>
      </c>
      <c r="H171" s="7">
        <v>42</v>
      </c>
      <c r="I171" s="7">
        <v>51</v>
      </c>
      <c r="J171" s="7">
        <v>83</v>
      </c>
      <c r="K171" s="7">
        <v>19</v>
      </c>
      <c r="L171" s="7">
        <v>15</v>
      </c>
      <c r="M171" s="7">
        <v>69</v>
      </c>
      <c r="N171" s="111">
        <v>59</v>
      </c>
    </row>
    <row r="172" spans="1:14" x14ac:dyDescent="0.3">
      <c r="A172" s="110" t="s">
        <v>21</v>
      </c>
      <c r="B172" s="3" t="s">
        <v>177</v>
      </c>
      <c r="C172" s="6">
        <v>5866</v>
      </c>
      <c r="D172" s="7">
        <v>3596</v>
      </c>
      <c r="E172" s="7">
        <v>842</v>
      </c>
      <c r="F172" s="7">
        <v>159</v>
      </c>
      <c r="G172" s="7">
        <v>17</v>
      </c>
      <c r="H172" s="7">
        <v>168</v>
      </c>
      <c r="I172" s="7">
        <v>112</v>
      </c>
      <c r="J172" s="7">
        <v>420</v>
      </c>
      <c r="K172" s="7">
        <v>65</v>
      </c>
      <c r="L172" s="7">
        <v>124</v>
      </c>
      <c r="M172" s="7">
        <v>172</v>
      </c>
      <c r="N172" s="111">
        <v>191</v>
      </c>
    </row>
    <row r="173" spans="1:14" x14ac:dyDescent="0.3">
      <c r="A173" s="110" t="s">
        <v>21</v>
      </c>
      <c r="B173" s="3" t="s">
        <v>178</v>
      </c>
      <c r="C173" s="6">
        <v>9005</v>
      </c>
      <c r="D173" s="7">
        <v>5171</v>
      </c>
      <c r="E173" s="7">
        <v>1434</v>
      </c>
      <c r="F173" s="7">
        <v>177</v>
      </c>
      <c r="G173" s="7">
        <v>33</v>
      </c>
      <c r="H173" s="7">
        <v>563</v>
      </c>
      <c r="I173" s="7">
        <v>148</v>
      </c>
      <c r="J173" s="7">
        <v>313</v>
      </c>
      <c r="K173" s="7">
        <v>48</v>
      </c>
      <c r="L173" s="7">
        <v>71</v>
      </c>
      <c r="M173" s="7">
        <v>778</v>
      </c>
      <c r="N173" s="111">
        <v>269</v>
      </c>
    </row>
    <row r="174" spans="1:14" x14ac:dyDescent="0.3">
      <c r="A174" s="110" t="s">
        <v>21</v>
      </c>
      <c r="B174" s="3" t="s">
        <v>179</v>
      </c>
      <c r="C174" s="6">
        <v>252</v>
      </c>
      <c r="D174" s="7">
        <v>97</v>
      </c>
      <c r="E174" s="7">
        <v>33</v>
      </c>
      <c r="F174" s="7">
        <v>2</v>
      </c>
      <c r="G174" s="7">
        <v>0</v>
      </c>
      <c r="H174" s="7">
        <v>19</v>
      </c>
      <c r="I174" s="7">
        <v>11</v>
      </c>
      <c r="J174" s="7">
        <v>42</v>
      </c>
      <c r="K174" s="7">
        <v>12</v>
      </c>
      <c r="L174" s="7">
        <v>6</v>
      </c>
      <c r="M174" s="7">
        <v>12</v>
      </c>
      <c r="N174" s="111">
        <v>18</v>
      </c>
    </row>
    <row r="175" spans="1:14" x14ac:dyDescent="0.3">
      <c r="A175" s="110" t="s">
        <v>21</v>
      </c>
      <c r="B175" s="3" t="s">
        <v>180</v>
      </c>
      <c r="C175" s="6">
        <v>781</v>
      </c>
      <c r="D175" s="7">
        <v>366</v>
      </c>
      <c r="E175" s="7">
        <v>106</v>
      </c>
      <c r="F175" s="7">
        <v>10</v>
      </c>
      <c r="G175" s="7">
        <v>2</v>
      </c>
      <c r="H175" s="7">
        <v>29</v>
      </c>
      <c r="I175" s="7">
        <v>87</v>
      </c>
      <c r="J175" s="7">
        <v>73</v>
      </c>
      <c r="K175" s="7">
        <v>22</v>
      </c>
      <c r="L175" s="7">
        <v>9</v>
      </c>
      <c r="M175" s="7">
        <v>6</v>
      </c>
      <c r="N175" s="111">
        <v>71</v>
      </c>
    </row>
    <row r="176" spans="1:14" x14ac:dyDescent="0.3">
      <c r="A176" s="110" t="s">
        <v>21</v>
      </c>
      <c r="B176" s="3" t="s">
        <v>181</v>
      </c>
      <c r="C176" s="6">
        <v>1729</v>
      </c>
      <c r="D176" s="7">
        <v>1006</v>
      </c>
      <c r="E176" s="7">
        <v>251</v>
      </c>
      <c r="F176" s="7">
        <v>49</v>
      </c>
      <c r="G176" s="7">
        <v>15</v>
      </c>
      <c r="H176" s="7">
        <v>96</v>
      </c>
      <c r="I176" s="7">
        <v>34</v>
      </c>
      <c r="J176" s="7">
        <v>125</v>
      </c>
      <c r="K176" s="7">
        <v>37</v>
      </c>
      <c r="L176" s="7">
        <v>34</v>
      </c>
      <c r="M176" s="7">
        <v>38</v>
      </c>
      <c r="N176" s="111">
        <v>44</v>
      </c>
    </row>
    <row r="177" spans="1:14" x14ac:dyDescent="0.3">
      <c r="A177" s="110" t="s">
        <v>22</v>
      </c>
      <c r="B177" s="3" t="s">
        <v>182</v>
      </c>
      <c r="C177" s="6">
        <v>531</v>
      </c>
      <c r="D177" s="7">
        <v>269</v>
      </c>
      <c r="E177" s="7">
        <v>67</v>
      </c>
      <c r="F177" s="7">
        <v>7</v>
      </c>
      <c r="G177" s="7">
        <v>1</v>
      </c>
      <c r="H177" s="7">
        <v>18</v>
      </c>
      <c r="I177" s="7">
        <v>47</v>
      </c>
      <c r="J177" s="7">
        <v>58</v>
      </c>
      <c r="K177" s="7">
        <v>13</v>
      </c>
      <c r="L177" s="7">
        <v>21</v>
      </c>
      <c r="M177" s="7">
        <v>4</v>
      </c>
      <c r="N177" s="111">
        <v>26</v>
      </c>
    </row>
    <row r="178" spans="1:14" x14ac:dyDescent="0.3">
      <c r="A178" s="110" t="s">
        <v>22</v>
      </c>
      <c r="B178" s="3" t="s">
        <v>183</v>
      </c>
      <c r="C178" s="6">
        <v>4336</v>
      </c>
      <c r="D178" s="7">
        <v>2445</v>
      </c>
      <c r="E178" s="7">
        <v>708</v>
      </c>
      <c r="F178" s="7">
        <v>110</v>
      </c>
      <c r="G178" s="7">
        <v>20</v>
      </c>
      <c r="H178" s="7">
        <v>137</v>
      </c>
      <c r="I178" s="7">
        <v>147</v>
      </c>
      <c r="J178" s="7">
        <v>234</v>
      </c>
      <c r="K178" s="7">
        <v>91</v>
      </c>
      <c r="L178" s="7">
        <v>93</v>
      </c>
      <c r="M178" s="7">
        <v>178</v>
      </c>
      <c r="N178" s="111">
        <v>173</v>
      </c>
    </row>
    <row r="179" spans="1:14" x14ac:dyDescent="0.3">
      <c r="A179" s="110" t="s">
        <v>22</v>
      </c>
      <c r="B179" s="3" t="s">
        <v>184</v>
      </c>
      <c r="C179" s="6">
        <v>834</v>
      </c>
      <c r="D179" s="7">
        <v>417</v>
      </c>
      <c r="E179" s="7">
        <v>105</v>
      </c>
      <c r="F179" s="7">
        <v>33</v>
      </c>
      <c r="G179" s="7">
        <v>3</v>
      </c>
      <c r="H179" s="7">
        <v>28</v>
      </c>
      <c r="I179" s="7">
        <v>9</v>
      </c>
      <c r="J179" s="7">
        <v>85</v>
      </c>
      <c r="K179" s="7">
        <v>16</v>
      </c>
      <c r="L179" s="7">
        <v>38</v>
      </c>
      <c r="M179" s="7">
        <v>45</v>
      </c>
      <c r="N179" s="111">
        <v>55</v>
      </c>
    </row>
    <row r="180" spans="1:14" x14ac:dyDescent="0.3">
      <c r="A180" s="110" t="s">
        <v>22</v>
      </c>
      <c r="B180" s="3" t="s">
        <v>185</v>
      </c>
      <c r="C180" s="6">
        <v>823</v>
      </c>
      <c r="D180" s="7">
        <v>417</v>
      </c>
      <c r="E180" s="7">
        <v>104</v>
      </c>
      <c r="F180" s="7">
        <v>16</v>
      </c>
      <c r="G180" s="7">
        <v>6</v>
      </c>
      <c r="H180" s="7">
        <v>23</v>
      </c>
      <c r="I180" s="7">
        <v>42</v>
      </c>
      <c r="J180" s="7">
        <v>73</v>
      </c>
      <c r="K180" s="7">
        <v>35</v>
      </c>
      <c r="L180" s="7">
        <v>41</v>
      </c>
      <c r="M180" s="7">
        <v>20</v>
      </c>
      <c r="N180" s="111">
        <v>46</v>
      </c>
    </row>
    <row r="181" spans="1:14" x14ac:dyDescent="0.3">
      <c r="A181" s="110" t="s">
        <v>22</v>
      </c>
      <c r="B181" s="3" t="s">
        <v>186</v>
      </c>
      <c r="C181" s="6">
        <v>272</v>
      </c>
      <c r="D181" s="7">
        <v>97</v>
      </c>
      <c r="E181" s="7">
        <v>31</v>
      </c>
      <c r="F181" s="7">
        <v>2</v>
      </c>
      <c r="G181" s="7">
        <v>0</v>
      </c>
      <c r="H181" s="7">
        <v>11</v>
      </c>
      <c r="I181" s="7">
        <v>16</v>
      </c>
      <c r="J181" s="7">
        <v>40</v>
      </c>
      <c r="K181" s="7">
        <v>28</v>
      </c>
      <c r="L181" s="7">
        <v>5</v>
      </c>
      <c r="M181" s="7">
        <v>0</v>
      </c>
      <c r="N181" s="111">
        <v>42</v>
      </c>
    </row>
    <row r="182" spans="1:14" x14ac:dyDescent="0.3">
      <c r="A182" s="110" t="s">
        <v>22</v>
      </c>
      <c r="B182" s="3" t="s">
        <v>187</v>
      </c>
      <c r="C182" s="6">
        <v>563</v>
      </c>
      <c r="D182" s="7">
        <v>241</v>
      </c>
      <c r="E182" s="7">
        <v>102</v>
      </c>
      <c r="F182" s="7">
        <v>7</v>
      </c>
      <c r="G182" s="7">
        <v>0</v>
      </c>
      <c r="H182" s="7">
        <v>21</v>
      </c>
      <c r="I182" s="7">
        <v>48</v>
      </c>
      <c r="J182" s="7">
        <v>52</v>
      </c>
      <c r="K182" s="7">
        <v>36</v>
      </c>
      <c r="L182" s="7">
        <v>17</v>
      </c>
      <c r="M182" s="7">
        <v>7</v>
      </c>
      <c r="N182" s="111">
        <v>32</v>
      </c>
    </row>
    <row r="183" spans="1:14" x14ac:dyDescent="0.3">
      <c r="A183" s="110" t="s">
        <v>22</v>
      </c>
      <c r="B183" s="3" t="s">
        <v>188</v>
      </c>
      <c r="C183" s="6">
        <v>228</v>
      </c>
      <c r="D183" s="7">
        <v>97</v>
      </c>
      <c r="E183" s="7">
        <v>35</v>
      </c>
      <c r="F183" s="7">
        <v>2</v>
      </c>
      <c r="G183" s="7">
        <v>0</v>
      </c>
      <c r="H183" s="7">
        <v>4</v>
      </c>
      <c r="I183" s="7">
        <v>6</v>
      </c>
      <c r="J183" s="7">
        <v>40</v>
      </c>
      <c r="K183" s="7">
        <v>12</v>
      </c>
      <c r="L183" s="7">
        <v>8</v>
      </c>
      <c r="M183" s="7">
        <v>11</v>
      </c>
      <c r="N183" s="111">
        <v>13</v>
      </c>
    </row>
    <row r="184" spans="1:14" x14ac:dyDescent="0.3">
      <c r="A184" s="110" t="s">
        <v>22</v>
      </c>
      <c r="B184" s="3" t="s">
        <v>189</v>
      </c>
      <c r="C184" s="6">
        <v>1443</v>
      </c>
      <c r="D184" s="7">
        <v>752</v>
      </c>
      <c r="E184" s="7">
        <v>201</v>
      </c>
      <c r="F184" s="7">
        <v>7</v>
      </c>
      <c r="G184" s="7">
        <v>3</v>
      </c>
      <c r="H184" s="7">
        <v>91</v>
      </c>
      <c r="I184" s="7">
        <v>42</v>
      </c>
      <c r="J184" s="7">
        <v>143</v>
      </c>
      <c r="K184" s="7">
        <v>18</v>
      </c>
      <c r="L184" s="7">
        <v>25</v>
      </c>
      <c r="M184" s="7">
        <v>103</v>
      </c>
      <c r="N184" s="111">
        <v>58</v>
      </c>
    </row>
    <row r="185" spans="1:14" x14ac:dyDescent="0.3">
      <c r="A185" s="110" t="s">
        <v>22</v>
      </c>
      <c r="B185" s="3" t="s">
        <v>190</v>
      </c>
      <c r="C185" s="6">
        <v>4326</v>
      </c>
      <c r="D185" s="7">
        <v>2517</v>
      </c>
      <c r="E185" s="7">
        <v>665</v>
      </c>
      <c r="F185" s="7">
        <v>75</v>
      </c>
      <c r="G185" s="7">
        <v>24</v>
      </c>
      <c r="H185" s="7">
        <v>67</v>
      </c>
      <c r="I185" s="7">
        <v>118</v>
      </c>
      <c r="J185" s="7">
        <v>297</v>
      </c>
      <c r="K185" s="7">
        <v>95</v>
      </c>
      <c r="L185" s="7">
        <v>104</v>
      </c>
      <c r="M185" s="7">
        <v>193</v>
      </c>
      <c r="N185" s="111">
        <v>171</v>
      </c>
    </row>
    <row r="186" spans="1:14" x14ac:dyDescent="0.3">
      <c r="A186" s="110" t="s">
        <v>22</v>
      </c>
      <c r="B186" s="3" t="s">
        <v>191</v>
      </c>
      <c r="C186" s="6">
        <v>210</v>
      </c>
      <c r="D186" s="7">
        <v>80</v>
      </c>
      <c r="E186" s="7">
        <v>40</v>
      </c>
      <c r="F186" s="7">
        <v>2</v>
      </c>
      <c r="G186" s="7">
        <v>0</v>
      </c>
      <c r="H186" s="7">
        <v>6</v>
      </c>
      <c r="I186" s="7">
        <v>5</v>
      </c>
      <c r="J186" s="7">
        <v>39</v>
      </c>
      <c r="K186" s="7">
        <v>3</v>
      </c>
      <c r="L186" s="7">
        <v>7</v>
      </c>
      <c r="M186" s="7">
        <v>2</v>
      </c>
      <c r="N186" s="111">
        <v>26</v>
      </c>
    </row>
    <row r="187" spans="1:14" x14ac:dyDescent="0.3">
      <c r="A187" s="110" t="s">
        <v>22</v>
      </c>
      <c r="B187" s="3" t="s">
        <v>192</v>
      </c>
      <c r="C187" s="6">
        <v>145</v>
      </c>
      <c r="D187" s="7">
        <v>39</v>
      </c>
      <c r="E187" s="7">
        <v>27</v>
      </c>
      <c r="F187" s="7">
        <v>0</v>
      </c>
      <c r="G187" s="7">
        <v>0</v>
      </c>
      <c r="H187" s="7">
        <v>13</v>
      </c>
      <c r="I187" s="7">
        <v>4</v>
      </c>
      <c r="J187" s="7">
        <v>33</v>
      </c>
      <c r="K187" s="7">
        <v>11</v>
      </c>
      <c r="L187" s="7">
        <v>2</v>
      </c>
      <c r="M187" s="7">
        <v>0</v>
      </c>
      <c r="N187" s="111">
        <v>16</v>
      </c>
    </row>
    <row r="188" spans="1:14" x14ac:dyDescent="0.3">
      <c r="A188" s="110" t="s">
        <v>22</v>
      </c>
      <c r="B188" s="3" t="s">
        <v>193</v>
      </c>
      <c r="C188" s="6">
        <v>5683</v>
      </c>
      <c r="D188" s="7">
        <v>3152</v>
      </c>
      <c r="E188" s="7">
        <v>1142</v>
      </c>
      <c r="F188" s="7">
        <v>142</v>
      </c>
      <c r="G188" s="7">
        <v>22</v>
      </c>
      <c r="H188" s="7">
        <v>241</v>
      </c>
      <c r="I188" s="7">
        <v>181</v>
      </c>
      <c r="J188" s="7">
        <v>314</v>
      </c>
      <c r="K188" s="7">
        <v>89</v>
      </c>
      <c r="L188" s="7">
        <v>165</v>
      </c>
      <c r="M188" s="7">
        <v>105</v>
      </c>
      <c r="N188" s="111">
        <v>130</v>
      </c>
    </row>
    <row r="189" spans="1:14" x14ac:dyDescent="0.3">
      <c r="A189" s="110" t="s">
        <v>22</v>
      </c>
      <c r="B189" s="3" t="s">
        <v>194</v>
      </c>
      <c r="C189" s="6">
        <v>5991</v>
      </c>
      <c r="D189" s="7">
        <v>3330</v>
      </c>
      <c r="E189" s="7">
        <v>1334</v>
      </c>
      <c r="F189" s="7">
        <v>270</v>
      </c>
      <c r="G189" s="7">
        <v>0</v>
      </c>
      <c r="H189" s="7">
        <v>242</v>
      </c>
      <c r="I189" s="7">
        <v>126</v>
      </c>
      <c r="J189" s="7">
        <v>260</v>
      </c>
      <c r="K189" s="7">
        <v>127</v>
      </c>
      <c r="L189" s="7">
        <v>149</v>
      </c>
      <c r="M189" s="7">
        <v>7</v>
      </c>
      <c r="N189" s="111">
        <v>146</v>
      </c>
    </row>
    <row r="190" spans="1:14" x14ac:dyDescent="0.3">
      <c r="A190" s="110" t="s">
        <v>22</v>
      </c>
      <c r="B190" s="3" t="s">
        <v>195</v>
      </c>
      <c r="C190" s="6">
        <v>1223</v>
      </c>
      <c r="D190" s="7">
        <v>631</v>
      </c>
      <c r="E190" s="7">
        <v>176</v>
      </c>
      <c r="F190" s="7">
        <v>26</v>
      </c>
      <c r="G190" s="7">
        <v>21</v>
      </c>
      <c r="H190" s="7">
        <v>39</v>
      </c>
      <c r="I190" s="7">
        <v>34</v>
      </c>
      <c r="J190" s="7">
        <v>126</v>
      </c>
      <c r="K190" s="7">
        <v>33</v>
      </c>
      <c r="L190" s="7">
        <v>38</v>
      </c>
      <c r="M190" s="7">
        <v>53</v>
      </c>
      <c r="N190" s="111">
        <v>46</v>
      </c>
    </row>
    <row r="191" spans="1:14" x14ac:dyDescent="0.3">
      <c r="A191" s="110" t="s">
        <v>22</v>
      </c>
      <c r="B191" s="3" t="s">
        <v>196</v>
      </c>
      <c r="C191" s="6">
        <v>176</v>
      </c>
      <c r="D191" s="7">
        <v>55</v>
      </c>
      <c r="E191" s="7">
        <v>33</v>
      </c>
      <c r="F191" s="7">
        <v>3</v>
      </c>
      <c r="G191" s="7">
        <v>0</v>
      </c>
      <c r="H191" s="7">
        <v>27</v>
      </c>
      <c r="I191" s="7">
        <v>3</v>
      </c>
      <c r="J191" s="7">
        <v>25</v>
      </c>
      <c r="K191" s="7">
        <v>6</v>
      </c>
      <c r="L191" s="7">
        <v>9</v>
      </c>
      <c r="M191" s="7">
        <v>3</v>
      </c>
      <c r="N191" s="111">
        <v>12</v>
      </c>
    </row>
    <row r="192" spans="1:14" x14ac:dyDescent="0.3">
      <c r="A192" s="110" t="s">
        <v>389</v>
      </c>
      <c r="B192" s="3" t="s">
        <v>197</v>
      </c>
      <c r="C192" s="6">
        <v>277</v>
      </c>
      <c r="D192" s="7">
        <v>125</v>
      </c>
      <c r="E192" s="7">
        <v>37</v>
      </c>
      <c r="F192" s="7">
        <v>4</v>
      </c>
      <c r="G192" s="7">
        <v>3</v>
      </c>
      <c r="H192" s="7">
        <v>8</v>
      </c>
      <c r="I192" s="7">
        <v>27</v>
      </c>
      <c r="J192" s="7">
        <v>33</v>
      </c>
      <c r="K192" s="7">
        <v>13</v>
      </c>
      <c r="L192" s="7">
        <v>12</v>
      </c>
      <c r="M192" s="7">
        <v>2</v>
      </c>
      <c r="N192" s="111">
        <v>13</v>
      </c>
    </row>
    <row r="193" spans="1:14" x14ac:dyDescent="0.3">
      <c r="A193" s="110" t="s">
        <v>389</v>
      </c>
      <c r="B193" s="3" t="s">
        <v>198</v>
      </c>
      <c r="C193" s="6">
        <v>440</v>
      </c>
      <c r="D193" s="7">
        <v>203</v>
      </c>
      <c r="E193" s="7">
        <v>48</v>
      </c>
      <c r="F193" s="7">
        <v>4</v>
      </c>
      <c r="G193" s="7">
        <v>4</v>
      </c>
      <c r="H193" s="7">
        <v>23</v>
      </c>
      <c r="I193" s="7">
        <v>30</v>
      </c>
      <c r="J193" s="7">
        <v>54</v>
      </c>
      <c r="K193" s="7">
        <v>12</v>
      </c>
      <c r="L193" s="7">
        <v>20</v>
      </c>
      <c r="M193" s="7">
        <v>6</v>
      </c>
      <c r="N193" s="111">
        <v>36</v>
      </c>
    </row>
    <row r="194" spans="1:14" x14ac:dyDescent="0.3">
      <c r="A194" s="110" t="s">
        <v>389</v>
      </c>
      <c r="B194" s="3" t="s">
        <v>199</v>
      </c>
      <c r="C194" s="6">
        <v>205</v>
      </c>
      <c r="D194" s="7">
        <v>93</v>
      </c>
      <c r="E194" s="7">
        <v>24</v>
      </c>
      <c r="F194" s="7">
        <v>0</v>
      </c>
      <c r="G194" s="7">
        <v>0</v>
      </c>
      <c r="H194" s="7">
        <v>11</v>
      </c>
      <c r="I194" s="7">
        <v>5</v>
      </c>
      <c r="J194" s="7">
        <v>40</v>
      </c>
      <c r="K194" s="7">
        <v>5</v>
      </c>
      <c r="L194" s="7">
        <v>11</v>
      </c>
      <c r="M194" s="7">
        <v>2</v>
      </c>
      <c r="N194" s="111">
        <v>14</v>
      </c>
    </row>
    <row r="195" spans="1:14" x14ac:dyDescent="0.3">
      <c r="A195" s="110" t="s">
        <v>389</v>
      </c>
      <c r="B195" s="3" t="s">
        <v>200</v>
      </c>
      <c r="C195" s="6">
        <v>2303</v>
      </c>
      <c r="D195" s="7">
        <v>1424</v>
      </c>
      <c r="E195" s="7">
        <v>243</v>
      </c>
      <c r="F195" s="7">
        <v>69</v>
      </c>
      <c r="G195" s="7">
        <v>4</v>
      </c>
      <c r="H195" s="7">
        <v>40</v>
      </c>
      <c r="I195" s="7">
        <v>82</v>
      </c>
      <c r="J195" s="7">
        <v>118</v>
      </c>
      <c r="K195" s="7">
        <v>31</v>
      </c>
      <c r="L195" s="7">
        <v>30</v>
      </c>
      <c r="M195" s="7">
        <v>188</v>
      </c>
      <c r="N195" s="111">
        <v>74</v>
      </c>
    </row>
    <row r="196" spans="1:14" x14ac:dyDescent="0.3">
      <c r="A196" s="110" t="s">
        <v>389</v>
      </c>
      <c r="B196" s="3" t="s">
        <v>201</v>
      </c>
      <c r="C196" s="6">
        <v>194</v>
      </c>
      <c r="D196" s="7">
        <v>70</v>
      </c>
      <c r="E196" s="7">
        <v>23</v>
      </c>
      <c r="F196" s="7">
        <v>6</v>
      </c>
      <c r="G196" s="7">
        <v>0</v>
      </c>
      <c r="H196" s="7">
        <v>7</v>
      </c>
      <c r="I196" s="7">
        <v>26</v>
      </c>
      <c r="J196" s="7">
        <v>23</v>
      </c>
      <c r="K196" s="7">
        <v>10</v>
      </c>
      <c r="L196" s="7">
        <v>7</v>
      </c>
      <c r="M196" s="7">
        <v>4</v>
      </c>
      <c r="N196" s="111">
        <v>18</v>
      </c>
    </row>
    <row r="197" spans="1:14" x14ac:dyDescent="0.3">
      <c r="A197" s="110" t="s">
        <v>389</v>
      </c>
      <c r="B197" s="3" t="s">
        <v>202</v>
      </c>
      <c r="C197" s="6">
        <v>1974</v>
      </c>
      <c r="D197" s="7">
        <v>935</v>
      </c>
      <c r="E197" s="7">
        <v>313</v>
      </c>
      <c r="F197" s="7">
        <v>32</v>
      </c>
      <c r="G197" s="7">
        <v>14</v>
      </c>
      <c r="H197" s="7">
        <v>189</v>
      </c>
      <c r="I197" s="7">
        <v>39</v>
      </c>
      <c r="J197" s="7">
        <v>183</v>
      </c>
      <c r="K197" s="7">
        <v>39</v>
      </c>
      <c r="L197" s="7">
        <v>43</v>
      </c>
      <c r="M197" s="7">
        <v>102</v>
      </c>
      <c r="N197" s="111">
        <v>85</v>
      </c>
    </row>
    <row r="198" spans="1:14" x14ac:dyDescent="0.3">
      <c r="A198" s="110" t="s">
        <v>389</v>
      </c>
      <c r="B198" s="3" t="s">
        <v>203</v>
      </c>
      <c r="C198" s="6">
        <v>346</v>
      </c>
      <c r="D198" s="7">
        <v>161</v>
      </c>
      <c r="E198" s="7">
        <v>57</v>
      </c>
      <c r="F198" s="7">
        <v>5</v>
      </c>
      <c r="G198" s="7">
        <v>0</v>
      </c>
      <c r="H198" s="7">
        <v>16</v>
      </c>
      <c r="I198" s="7">
        <v>20</v>
      </c>
      <c r="J198" s="7">
        <v>38</v>
      </c>
      <c r="K198" s="7">
        <v>8</v>
      </c>
      <c r="L198" s="7">
        <v>16</v>
      </c>
      <c r="M198" s="7">
        <v>2</v>
      </c>
      <c r="N198" s="111">
        <v>23</v>
      </c>
    </row>
    <row r="199" spans="1:14" x14ac:dyDescent="0.3">
      <c r="A199" s="110" t="s">
        <v>389</v>
      </c>
      <c r="B199" s="3" t="s">
        <v>204</v>
      </c>
      <c r="C199" s="6">
        <v>3808</v>
      </c>
      <c r="D199" s="7">
        <v>2155</v>
      </c>
      <c r="E199" s="7">
        <v>596</v>
      </c>
      <c r="F199" s="7">
        <v>93</v>
      </c>
      <c r="G199" s="7">
        <v>34</v>
      </c>
      <c r="H199" s="7">
        <v>182</v>
      </c>
      <c r="I199" s="7">
        <v>174</v>
      </c>
      <c r="J199" s="7">
        <v>203</v>
      </c>
      <c r="K199" s="7">
        <v>67</v>
      </c>
      <c r="L199" s="7">
        <v>119</v>
      </c>
      <c r="M199" s="7">
        <v>29</v>
      </c>
      <c r="N199" s="111">
        <v>156</v>
      </c>
    </row>
    <row r="200" spans="1:14" x14ac:dyDescent="0.3">
      <c r="A200" s="110" t="s">
        <v>389</v>
      </c>
      <c r="B200" s="3" t="s">
        <v>205</v>
      </c>
      <c r="C200" s="6">
        <v>1448</v>
      </c>
      <c r="D200" s="7">
        <v>760</v>
      </c>
      <c r="E200" s="7">
        <v>176</v>
      </c>
      <c r="F200" s="7">
        <v>30</v>
      </c>
      <c r="G200" s="7">
        <v>28</v>
      </c>
      <c r="H200" s="7">
        <v>192</v>
      </c>
      <c r="I200" s="7">
        <v>30</v>
      </c>
      <c r="J200" s="7">
        <v>135</v>
      </c>
      <c r="K200" s="7">
        <v>25</v>
      </c>
      <c r="L200" s="7">
        <v>20</v>
      </c>
      <c r="M200" s="7">
        <v>7</v>
      </c>
      <c r="N200" s="111">
        <v>45</v>
      </c>
    </row>
    <row r="201" spans="1:14" x14ac:dyDescent="0.3">
      <c r="A201" s="110" t="s">
        <v>389</v>
      </c>
      <c r="B201" s="3" t="s">
        <v>206</v>
      </c>
      <c r="C201" s="6">
        <v>272</v>
      </c>
      <c r="D201" s="7">
        <v>104</v>
      </c>
      <c r="E201" s="7">
        <v>41</v>
      </c>
      <c r="F201" s="7">
        <v>6</v>
      </c>
      <c r="G201" s="7">
        <v>3</v>
      </c>
      <c r="H201" s="7">
        <v>14</v>
      </c>
      <c r="I201" s="7">
        <v>18</v>
      </c>
      <c r="J201" s="7">
        <v>37</v>
      </c>
      <c r="K201" s="7">
        <v>12</v>
      </c>
      <c r="L201" s="7">
        <v>11</v>
      </c>
      <c r="M201" s="7">
        <v>0</v>
      </c>
      <c r="N201" s="111">
        <v>26</v>
      </c>
    </row>
    <row r="202" spans="1:14" x14ac:dyDescent="0.3">
      <c r="A202" s="110" t="s">
        <v>389</v>
      </c>
      <c r="B202" s="3" t="s">
        <v>207</v>
      </c>
      <c r="C202" s="6">
        <v>4428</v>
      </c>
      <c r="D202" s="7">
        <v>2697</v>
      </c>
      <c r="E202" s="7">
        <v>655</v>
      </c>
      <c r="F202" s="7">
        <v>185</v>
      </c>
      <c r="G202" s="7">
        <v>18</v>
      </c>
      <c r="H202" s="7">
        <v>123</v>
      </c>
      <c r="I202" s="7">
        <v>140</v>
      </c>
      <c r="J202" s="7">
        <v>240</v>
      </c>
      <c r="K202" s="7">
        <v>73</v>
      </c>
      <c r="L202" s="7">
        <v>100</v>
      </c>
      <c r="M202" s="7">
        <v>43</v>
      </c>
      <c r="N202" s="111">
        <v>154</v>
      </c>
    </row>
    <row r="203" spans="1:14" x14ac:dyDescent="0.3">
      <c r="A203" s="110" t="s">
        <v>389</v>
      </c>
      <c r="B203" s="3" t="s">
        <v>208</v>
      </c>
      <c r="C203" s="6">
        <v>135</v>
      </c>
      <c r="D203" s="7">
        <v>14</v>
      </c>
      <c r="E203" s="7">
        <v>25</v>
      </c>
      <c r="F203" s="7">
        <v>3</v>
      </c>
      <c r="G203" s="7">
        <v>1</v>
      </c>
      <c r="H203" s="7">
        <v>11</v>
      </c>
      <c r="I203" s="7">
        <v>16</v>
      </c>
      <c r="J203" s="7">
        <v>35</v>
      </c>
      <c r="K203" s="7">
        <v>16</v>
      </c>
      <c r="L203" s="7">
        <v>5</v>
      </c>
      <c r="M203" s="7">
        <v>1</v>
      </c>
      <c r="N203" s="111">
        <v>8</v>
      </c>
    </row>
    <row r="204" spans="1:14" x14ac:dyDescent="0.3">
      <c r="A204" s="110" t="s">
        <v>389</v>
      </c>
      <c r="B204" s="3" t="s">
        <v>209</v>
      </c>
      <c r="C204" s="6">
        <v>4790</v>
      </c>
      <c r="D204" s="7">
        <v>2505</v>
      </c>
      <c r="E204" s="7">
        <v>740</v>
      </c>
      <c r="F204" s="7">
        <v>104</v>
      </c>
      <c r="G204" s="7">
        <v>19</v>
      </c>
      <c r="H204" s="7">
        <v>125</v>
      </c>
      <c r="I204" s="7">
        <v>465</v>
      </c>
      <c r="J204" s="7">
        <v>224</v>
      </c>
      <c r="K204" s="7">
        <v>138</v>
      </c>
      <c r="L204" s="7">
        <v>83</v>
      </c>
      <c r="M204" s="7">
        <v>197</v>
      </c>
      <c r="N204" s="111">
        <v>190</v>
      </c>
    </row>
    <row r="205" spans="1:14" x14ac:dyDescent="0.3">
      <c r="A205" s="110" t="s">
        <v>389</v>
      </c>
      <c r="B205" s="3" t="s">
        <v>210</v>
      </c>
      <c r="C205" s="6">
        <v>573</v>
      </c>
      <c r="D205" s="7">
        <v>290</v>
      </c>
      <c r="E205" s="7">
        <v>62</v>
      </c>
      <c r="F205" s="7">
        <v>7</v>
      </c>
      <c r="G205" s="7">
        <v>0</v>
      </c>
      <c r="H205" s="7">
        <v>25</v>
      </c>
      <c r="I205" s="7">
        <v>23</v>
      </c>
      <c r="J205" s="7">
        <v>44</v>
      </c>
      <c r="K205" s="7">
        <v>10</v>
      </c>
      <c r="L205" s="7">
        <v>17</v>
      </c>
      <c r="M205" s="7">
        <v>11</v>
      </c>
      <c r="N205" s="111">
        <v>84</v>
      </c>
    </row>
    <row r="206" spans="1:14" x14ac:dyDescent="0.3">
      <c r="A206" s="110" t="s">
        <v>389</v>
      </c>
      <c r="B206" s="3" t="s">
        <v>211</v>
      </c>
      <c r="C206" s="6">
        <v>682</v>
      </c>
      <c r="D206" s="7">
        <v>332</v>
      </c>
      <c r="E206" s="7">
        <v>59</v>
      </c>
      <c r="F206" s="7">
        <v>11</v>
      </c>
      <c r="G206" s="7">
        <v>6</v>
      </c>
      <c r="H206" s="7">
        <v>19</v>
      </c>
      <c r="I206" s="7">
        <v>41</v>
      </c>
      <c r="J206" s="7">
        <v>61</v>
      </c>
      <c r="K206" s="7">
        <v>26</v>
      </c>
      <c r="L206" s="7">
        <v>7</v>
      </c>
      <c r="M206" s="7">
        <v>69</v>
      </c>
      <c r="N206" s="111">
        <v>51</v>
      </c>
    </row>
    <row r="207" spans="1:14" x14ac:dyDescent="0.3">
      <c r="A207" s="110" t="s">
        <v>389</v>
      </c>
      <c r="B207" s="3" t="s">
        <v>212</v>
      </c>
      <c r="C207" s="6">
        <v>357</v>
      </c>
      <c r="D207" s="7">
        <v>164</v>
      </c>
      <c r="E207" s="7">
        <v>55</v>
      </c>
      <c r="F207" s="7">
        <v>5</v>
      </c>
      <c r="G207" s="7">
        <v>1</v>
      </c>
      <c r="H207" s="7">
        <v>20</v>
      </c>
      <c r="I207" s="7">
        <v>36</v>
      </c>
      <c r="J207" s="7">
        <v>36</v>
      </c>
      <c r="K207" s="7">
        <v>10</v>
      </c>
      <c r="L207" s="7">
        <v>3</v>
      </c>
      <c r="M207" s="7">
        <v>3</v>
      </c>
      <c r="N207" s="111">
        <v>24</v>
      </c>
    </row>
    <row r="208" spans="1:14" x14ac:dyDescent="0.3">
      <c r="A208" s="110" t="s">
        <v>389</v>
      </c>
      <c r="B208" s="3" t="s">
        <v>213</v>
      </c>
      <c r="C208" s="6">
        <v>466</v>
      </c>
      <c r="D208" s="7">
        <v>288</v>
      </c>
      <c r="E208" s="7">
        <v>45</v>
      </c>
      <c r="F208" s="7">
        <v>3</v>
      </c>
      <c r="G208" s="7">
        <v>5</v>
      </c>
      <c r="H208" s="7">
        <v>10</v>
      </c>
      <c r="I208" s="7">
        <v>11</v>
      </c>
      <c r="J208" s="7">
        <v>39</v>
      </c>
      <c r="K208" s="7">
        <v>7</v>
      </c>
      <c r="L208" s="7">
        <v>11</v>
      </c>
      <c r="M208" s="7">
        <v>16</v>
      </c>
      <c r="N208" s="111">
        <v>31</v>
      </c>
    </row>
    <row r="209" spans="1:14" x14ac:dyDescent="0.3">
      <c r="A209" s="110" t="s">
        <v>389</v>
      </c>
      <c r="B209" s="3" t="s">
        <v>214</v>
      </c>
      <c r="C209" s="6">
        <v>309</v>
      </c>
      <c r="D209" s="7">
        <v>139</v>
      </c>
      <c r="E209" s="7">
        <v>41</v>
      </c>
      <c r="F209" s="7">
        <v>5</v>
      </c>
      <c r="G209" s="7">
        <v>4</v>
      </c>
      <c r="H209" s="7">
        <v>14</v>
      </c>
      <c r="I209" s="7">
        <v>18</v>
      </c>
      <c r="J209" s="7">
        <v>42</v>
      </c>
      <c r="K209" s="7">
        <v>9</v>
      </c>
      <c r="L209" s="7">
        <v>9</v>
      </c>
      <c r="M209" s="7">
        <v>9</v>
      </c>
      <c r="N209" s="111">
        <v>19</v>
      </c>
    </row>
    <row r="210" spans="1:14" x14ac:dyDescent="0.3">
      <c r="A210" s="110" t="s">
        <v>389</v>
      </c>
      <c r="B210" s="3" t="s">
        <v>215</v>
      </c>
      <c r="C210" s="6">
        <v>238</v>
      </c>
      <c r="D210" s="7">
        <v>77</v>
      </c>
      <c r="E210" s="7">
        <v>34</v>
      </c>
      <c r="F210" s="7">
        <v>7</v>
      </c>
      <c r="G210" s="7">
        <v>1</v>
      </c>
      <c r="H210" s="7">
        <v>16</v>
      </c>
      <c r="I210" s="7">
        <v>36</v>
      </c>
      <c r="J210" s="7">
        <v>28</v>
      </c>
      <c r="K210" s="7">
        <v>22</v>
      </c>
      <c r="L210" s="7">
        <v>4</v>
      </c>
      <c r="M210" s="7">
        <v>0</v>
      </c>
      <c r="N210" s="111">
        <v>13</v>
      </c>
    </row>
    <row r="211" spans="1:14" x14ac:dyDescent="0.3">
      <c r="A211" s="110" t="s">
        <v>389</v>
      </c>
      <c r="B211" s="3" t="s">
        <v>216</v>
      </c>
      <c r="C211" s="6">
        <v>249</v>
      </c>
      <c r="D211" s="7">
        <v>104</v>
      </c>
      <c r="E211" s="7">
        <v>33</v>
      </c>
      <c r="F211" s="7">
        <v>3</v>
      </c>
      <c r="G211" s="7">
        <v>2</v>
      </c>
      <c r="H211" s="7">
        <v>12</v>
      </c>
      <c r="I211" s="7">
        <v>10</v>
      </c>
      <c r="J211" s="7">
        <v>42</v>
      </c>
      <c r="K211" s="7">
        <v>10</v>
      </c>
      <c r="L211" s="7">
        <v>12</v>
      </c>
      <c r="M211" s="7">
        <v>4</v>
      </c>
      <c r="N211" s="111">
        <v>17</v>
      </c>
    </row>
    <row r="212" spans="1:14" x14ac:dyDescent="0.3">
      <c r="A212" s="110" t="s">
        <v>389</v>
      </c>
      <c r="B212" s="3" t="s">
        <v>217</v>
      </c>
      <c r="C212" s="6">
        <v>468</v>
      </c>
      <c r="D212" s="7">
        <v>215</v>
      </c>
      <c r="E212" s="7">
        <v>61</v>
      </c>
      <c r="F212" s="7">
        <v>10</v>
      </c>
      <c r="G212" s="7">
        <v>6</v>
      </c>
      <c r="H212" s="7">
        <v>26</v>
      </c>
      <c r="I212" s="7">
        <v>36</v>
      </c>
      <c r="J212" s="7">
        <v>37</v>
      </c>
      <c r="K212" s="7">
        <v>12</v>
      </c>
      <c r="L212" s="7">
        <v>20</v>
      </c>
      <c r="M212" s="7">
        <v>5</v>
      </c>
      <c r="N212" s="111">
        <v>40</v>
      </c>
    </row>
    <row r="213" spans="1:14" x14ac:dyDescent="0.3">
      <c r="A213" s="110" t="s">
        <v>389</v>
      </c>
      <c r="B213" s="3" t="s">
        <v>218</v>
      </c>
      <c r="C213" s="6">
        <v>781</v>
      </c>
      <c r="D213" s="7">
        <v>383</v>
      </c>
      <c r="E213" s="7">
        <v>108</v>
      </c>
      <c r="F213" s="7">
        <v>11</v>
      </c>
      <c r="G213" s="7">
        <v>0</v>
      </c>
      <c r="H213" s="7">
        <v>23</v>
      </c>
      <c r="I213" s="7">
        <v>34</v>
      </c>
      <c r="J213" s="7">
        <v>60</v>
      </c>
      <c r="K213" s="7">
        <v>17</v>
      </c>
      <c r="L213" s="7">
        <v>88</v>
      </c>
      <c r="M213" s="7">
        <v>30</v>
      </c>
      <c r="N213" s="111">
        <v>27</v>
      </c>
    </row>
    <row r="214" spans="1:14" x14ac:dyDescent="0.3">
      <c r="A214" s="110" t="s">
        <v>23</v>
      </c>
      <c r="B214" s="3" t="s">
        <v>219</v>
      </c>
      <c r="C214" s="6">
        <v>4186</v>
      </c>
      <c r="D214" s="7">
        <v>2478</v>
      </c>
      <c r="E214" s="7">
        <v>590</v>
      </c>
      <c r="F214" s="7">
        <v>68</v>
      </c>
      <c r="G214" s="7">
        <v>74</v>
      </c>
      <c r="H214" s="7">
        <v>68</v>
      </c>
      <c r="I214" s="7">
        <v>56</v>
      </c>
      <c r="J214" s="7">
        <v>448</v>
      </c>
      <c r="K214" s="7">
        <v>44</v>
      </c>
      <c r="L214" s="7">
        <v>63</v>
      </c>
      <c r="M214" s="7">
        <v>162</v>
      </c>
      <c r="N214" s="111">
        <v>135</v>
      </c>
    </row>
    <row r="215" spans="1:14" x14ac:dyDescent="0.3">
      <c r="A215" s="110" t="s">
        <v>23</v>
      </c>
      <c r="B215" s="3" t="s">
        <v>220</v>
      </c>
      <c r="C215" s="6">
        <v>3837</v>
      </c>
      <c r="D215" s="7">
        <v>1988</v>
      </c>
      <c r="E215" s="7">
        <v>517</v>
      </c>
      <c r="F215" s="7">
        <v>27</v>
      </c>
      <c r="G215" s="7">
        <v>41</v>
      </c>
      <c r="H215" s="7">
        <v>155</v>
      </c>
      <c r="I215" s="7">
        <v>269</v>
      </c>
      <c r="J215" s="7">
        <v>366</v>
      </c>
      <c r="K215" s="7">
        <v>131</v>
      </c>
      <c r="L215" s="7">
        <v>68</v>
      </c>
      <c r="M215" s="7">
        <v>112</v>
      </c>
      <c r="N215" s="111">
        <v>163</v>
      </c>
    </row>
    <row r="216" spans="1:14" x14ac:dyDescent="0.3">
      <c r="A216" s="110" t="s">
        <v>23</v>
      </c>
      <c r="B216" s="3" t="s">
        <v>221</v>
      </c>
      <c r="C216" s="6">
        <v>312</v>
      </c>
      <c r="D216" s="7">
        <v>181</v>
      </c>
      <c r="E216" s="7">
        <v>21</v>
      </c>
      <c r="F216" s="7">
        <v>2</v>
      </c>
      <c r="G216" s="7">
        <v>0</v>
      </c>
      <c r="H216" s="7">
        <v>12</v>
      </c>
      <c r="I216" s="7">
        <v>4</v>
      </c>
      <c r="J216" s="7">
        <v>45</v>
      </c>
      <c r="K216" s="7">
        <v>10</v>
      </c>
      <c r="L216" s="7">
        <v>4</v>
      </c>
      <c r="M216" s="7">
        <v>12</v>
      </c>
      <c r="N216" s="111">
        <v>21</v>
      </c>
    </row>
    <row r="217" spans="1:14" x14ac:dyDescent="0.3">
      <c r="A217" s="110" t="s">
        <v>23</v>
      </c>
      <c r="B217" s="3" t="s">
        <v>222</v>
      </c>
      <c r="C217" s="6">
        <v>6478</v>
      </c>
      <c r="D217" s="7">
        <v>3497</v>
      </c>
      <c r="E217" s="7">
        <v>854</v>
      </c>
      <c r="F217" s="7">
        <v>161</v>
      </c>
      <c r="G217" s="7">
        <v>19</v>
      </c>
      <c r="H217" s="7">
        <v>129</v>
      </c>
      <c r="I217" s="7">
        <v>166</v>
      </c>
      <c r="J217" s="7">
        <v>428</v>
      </c>
      <c r="K217" s="7">
        <v>108</v>
      </c>
      <c r="L217" s="7">
        <v>87</v>
      </c>
      <c r="M217" s="7">
        <v>905</v>
      </c>
      <c r="N217" s="111">
        <v>124</v>
      </c>
    </row>
    <row r="218" spans="1:14" x14ac:dyDescent="0.3">
      <c r="A218" s="110" t="s">
        <v>23</v>
      </c>
      <c r="B218" s="3" t="s">
        <v>224</v>
      </c>
      <c r="C218" s="6">
        <v>1851</v>
      </c>
      <c r="D218" s="7">
        <v>936</v>
      </c>
      <c r="E218" s="7">
        <v>186</v>
      </c>
      <c r="F218" s="7">
        <v>59</v>
      </c>
      <c r="G218" s="7">
        <v>22</v>
      </c>
      <c r="H218" s="7">
        <v>166</v>
      </c>
      <c r="I218" s="7">
        <v>45</v>
      </c>
      <c r="J218" s="7">
        <v>189</v>
      </c>
      <c r="K218" s="7">
        <v>33</v>
      </c>
      <c r="L218" s="7">
        <v>38</v>
      </c>
      <c r="M218" s="7">
        <v>110</v>
      </c>
      <c r="N218" s="111">
        <v>67</v>
      </c>
    </row>
    <row r="219" spans="1:14" x14ac:dyDescent="0.3">
      <c r="A219" s="110" t="s">
        <v>23</v>
      </c>
      <c r="B219" s="3" t="s">
        <v>225</v>
      </c>
      <c r="C219" s="6">
        <v>721</v>
      </c>
      <c r="D219" s="7">
        <v>321</v>
      </c>
      <c r="E219" s="7">
        <v>125</v>
      </c>
      <c r="F219" s="7">
        <v>19</v>
      </c>
      <c r="G219" s="7">
        <v>8</v>
      </c>
      <c r="H219" s="7">
        <v>18</v>
      </c>
      <c r="I219" s="7">
        <v>45</v>
      </c>
      <c r="J219" s="7">
        <v>98</v>
      </c>
      <c r="K219" s="7">
        <v>18</v>
      </c>
      <c r="L219" s="7">
        <v>16</v>
      </c>
      <c r="M219" s="7">
        <v>13</v>
      </c>
      <c r="N219" s="111">
        <v>40</v>
      </c>
    </row>
    <row r="220" spans="1:14" x14ac:dyDescent="0.3">
      <c r="A220" s="110" t="s">
        <v>23</v>
      </c>
      <c r="B220" s="3" t="s">
        <v>226</v>
      </c>
      <c r="C220" s="6">
        <v>188</v>
      </c>
      <c r="D220" s="7">
        <v>60</v>
      </c>
      <c r="E220" s="7">
        <v>24</v>
      </c>
      <c r="F220" s="7">
        <v>1</v>
      </c>
      <c r="G220" s="7">
        <v>0</v>
      </c>
      <c r="H220" s="7">
        <v>8</v>
      </c>
      <c r="I220" s="7">
        <v>9</v>
      </c>
      <c r="J220" s="7">
        <v>51</v>
      </c>
      <c r="K220" s="7">
        <v>5</v>
      </c>
      <c r="L220" s="7">
        <v>4</v>
      </c>
      <c r="M220" s="7">
        <v>3</v>
      </c>
      <c r="N220" s="111">
        <v>23</v>
      </c>
    </row>
    <row r="221" spans="1:14" x14ac:dyDescent="0.3">
      <c r="A221" s="110" t="s">
        <v>23</v>
      </c>
      <c r="B221" s="3" t="s">
        <v>227</v>
      </c>
      <c r="C221" s="6">
        <v>831</v>
      </c>
      <c r="D221" s="7">
        <v>399</v>
      </c>
      <c r="E221" s="7">
        <v>96</v>
      </c>
      <c r="F221" s="7">
        <v>39</v>
      </c>
      <c r="G221" s="7">
        <v>0</v>
      </c>
      <c r="H221" s="7">
        <v>27</v>
      </c>
      <c r="I221" s="7">
        <v>18</v>
      </c>
      <c r="J221" s="7">
        <v>151</v>
      </c>
      <c r="K221" s="7">
        <v>32</v>
      </c>
      <c r="L221" s="7">
        <v>15</v>
      </c>
      <c r="M221" s="7">
        <v>18</v>
      </c>
      <c r="N221" s="111">
        <v>36</v>
      </c>
    </row>
    <row r="222" spans="1:14" x14ac:dyDescent="0.3">
      <c r="A222" s="110" t="s">
        <v>23</v>
      </c>
      <c r="B222" s="3" t="s">
        <v>228</v>
      </c>
      <c r="C222" s="6">
        <v>296</v>
      </c>
      <c r="D222" s="7">
        <v>101</v>
      </c>
      <c r="E222" s="7">
        <v>56</v>
      </c>
      <c r="F222" s="7">
        <v>2</v>
      </c>
      <c r="G222" s="7">
        <v>0</v>
      </c>
      <c r="H222" s="7">
        <v>14</v>
      </c>
      <c r="I222" s="7">
        <v>11</v>
      </c>
      <c r="J222" s="7">
        <v>43</v>
      </c>
      <c r="K222" s="7">
        <v>11</v>
      </c>
      <c r="L222" s="7">
        <v>6</v>
      </c>
      <c r="M222" s="7">
        <v>24</v>
      </c>
      <c r="N222" s="111">
        <v>28</v>
      </c>
    </row>
    <row r="223" spans="1:14" x14ac:dyDescent="0.3">
      <c r="A223" s="110" t="s">
        <v>23</v>
      </c>
      <c r="B223" s="3" t="s">
        <v>229</v>
      </c>
      <c r="C223" s="6">
        <v>2189</v>
      </c>
      <c r="D223" s="7">
        <v>1096</v>
      </c>
      <c r="E223" s="7">
        <v>302</v>
      </c>
      <c r="F223" s="7">
        <v>55</v>
      </c>
      <c r="G223" s="7">
        <v>13</v>
      </c>
      <c r="H223" s="7">
        <v>125</v>
      </c>
      <c r="I223" s="7">
        <v>79</v>
      </c>
      <c r="J223" s="7">
        <v>250</v>
      </c>
      <c r="K223" s="7">
        <v>76</v>
      </c>
      <c r="L223" s="7">
        <v>83</v>
      </c>
      <c r="M223" s="7">
        <v>27</v>
      </c>
      <c r="N223" s="111">
        <v>83</v>
      </c>
    </row>
    <row r="224" spans="1:14" x14ac:dyDescent="0.3">
      <c r="A224" s="110" t="s">
        <v>23</v>
      </c>
      <c r="B224" s="3" t="s">
        <v>230</v>
      </c>
      <c r="C224" s="6">
        <v>384</v>
      </c>
      <c r="D224" s="7">
        <v>112</v>
      </c>
      <c r="E224" s="7">
        <v>52</v>
      </c>
      <c r="F224" s="7">
        <v>5</v>
      </c>
      <c r="G224" s="7">
        <v>23</v>
      </c>
      <c r="H224" s="7">
        <v>18</v>
      </c>
      <c r="I224" s="7">
        <v>60</v>
      </c>
      <c r="J224" s="7">
        <v>66</v>
      </c>
      <c r="K224" s="7">
        <v>13</v>
      </c>
      <c r="L224" s="7">
        <v>4</v>
      </c>
      <c r="M224" s="7">
        <v>0</v>
      </c>
      <c r="N224" s="111">
        <v>31</v>
      </c>
    </row>
    <row r="225" spans="1:14" x14ac:dyDescent="0.3">
      <c r="A225" s="110" t="s">
        <v>23</v>
      </c>
      <c r="B225" s="3" t="s">
        <v>231</v>
      </c>
      <c r="C225" s="6">
        <v>122</v>
      </c>
      <c r="D225" s="7">
        <v>46</v>
      </c>
      <c r="E225" s="7">
        <v>16</v>
      </c>
      <c r="F225" s="7">
        <v>0</v>
      </c>
      <c r="G225" s="7">
        <v>0</v>
      </c>
      <c r="H225" s="7">
        <v>7</v>
      </c>
      <c r="I225" s="7">
        <v>7</v>
      </c>
      <c r="J225" s="7">
        <v>33</v>
      </c>
      <c r="K225" s="7">
        <v>6</v>
      </c>
      <c r="L225" s="7">
        <v>1</v>
      </c>
      <c r="M225" s="7">
        <v>0</v>
      </c>
      <c r="N225" s="111">
        <v>6</v>
      </c>
    </row>
    <row r="226" spans="1:14" x14ac:dyDescent="0.3">
      <c r="A226" s="110" t="s">
        <v>23</v>
      </c>
      <c r="B226" s="3" t="s">
        <v>232</v>
      </c>
      <c r="C226" s="6">
        <v>1341</v>
      </c>
      <c r="D226" s="7">
        <v>780</v>
      </c>
      <c r="E226" s="7">
        <v>183</v>
      </c>
      <c r="F226" s="7">
        <v>31</v>
      </c>
      <c r="G226" s="7">
        <v>25</v>
      </c>
      <c r="H226" s="7">
        <v>26</v>
      </c>
      <c r="I226" s="7">
        <v>43</v>
      </c>
      <c r="J226" s="7">
        <v>104</v>
      </c>
      <c r="K226" s="7">
        <v>33</v>
      </c>
      <c r="L226" s="7">
        <v>37</v>
      </c>
      <c r="M226" s="7">
        <v>12</v>
      </c>
      <c r="N226" s="111">
        <v>67</v>
      </c>
    </row>
    <row r="227" spans="1:14" x14ac:dyDescent="0.3">
      <c r="A227" s="110" t="s">
        <v>23</v>
      </c>
      <c r="B227" s="3" t="s">
        <v>233</v>
      </c>
      <c r="C227" s="6">
        <v>972</v>
      </c>
      <c r="D227" s="7">
        <v>484</v>
      </c>
      <c r="E227" s="7">
        <v>146</v>
      </c>
      <c r="F227" s="7">
        <v>11</v>
      </c>
      <c r="G227" s="7">
        <v>10</v>
      </c>
      <c r="H227" s="7">
        <v>23</v>
      </c>
      <c r="I227" s="7">
        <v>35</v>
      </c>
      <c r="J227" s="7">
        <v>125</v>
      </c>
      <c r="K227" s="7">
        <v>27</v>
      </c>
      <c r="L227" s="7">
        <v>26</v>
      </c>
      <c r="M227" s="7">
        <v>31</v>
      </c>
      <c r="N227" s="111">
        <v>54</v>
      </c>
    </row>
    <row r="228" spans="1:14" x14ac:dyDescent="0.3">
      <c r="A228" s="110" t="s">
        <v>23</v>
      </c>
      <c r="B228" s="3" t="s">
        <v>234</v>
      </c>
      <c r="C228" s="6">
        <v>620</v>
      </c>
      <c r="D228" s="7">
        <v>350</v>
      </c>
      <c r="E228" s="7">
        <v>89</v>
      </c>
      <c r="F228" s="7">
        <v>5</v>
      </c>
      <c r="G228" s="7">
        <v>0</v>
      </c>
      <c r="H228" s="7">
        <v>52</v>
      </c>
      <c r="I228" s="7">
        <v>7</v>
      </c>
      <c r="J228" s="7">
        <v>70</v>
      </c>
      <c r="K228" s="7">
        <v>10</v>
      </c>
      <c r="L228" s="7">
        <v>13</v>
      </c>
      <c r="M228" s="7">
        <v>1</v>
      </c>
      <c r="N228" s="111">
        <v>23</v>
      </c>
    </row>
    <row r="229" spans="1:14" x14ac:dyDescent="0.3">
      <c r="A229" s="110" t="s">
        <v>23</v>
      </c>
      <c r="B229" s="3" t="s">
        <v>235</v>
      </c>
      <c r="C229" s="6">
        <v>110</v>
      </c>
      <c r="D229" s="7">
        <v>16</v>
      </c>
      <c r="E229" s="7">
        <v>10</v>
      </c>
      <c r="F229" s="7">
        <v>1</v>
      </c>
      <c r="G229" s="7">
        <v>3</v>
      </c>
      <c r="H229" s="7">
        <v>1</v>
      </c>
      <c r="I229" s="7">
        <v>33</v>
      </c>
      <c r="J229" s="7">
        <v>15</v>
      </c>
      <c r="K229" s="7">
        <v>10</v>
      </c>
      <c r="L229" s="7">
        <v>5</v>
      </c>
      <c r="M229" s="7">
        <v>4</v>
      </c>
      <c r="N229" s="111">
        <v>12</v>
      </c>
    </row>
    <row r="230" spans="1:14" x14ac:dyDescent="0.3">
      <c r="A230" s="110" t="s">
        <v>23</v>
      </c>
      <c r="B230" s="3" t="s">
        <v>236</v>
      </c>
      <c r="C230" s="6">
        <v>766</v>
      </c>
      <c r="D230" s="7">
        <v>367</v>
      </c>
      <c r="E230" s="7">
        <v>78</v>
      </c>
      <c r="F230" s="7">
        <v>13</v>
      </c>
      <c r="G230" s="7">
        <v>21</v>
      </c>
      <c r="H230" s="7">
        <v>14</v>
      </c>
      <c r="I230" s="7">
        <v>58</v>
      </c>
      <c r="J230" s="7">
        <v>92</v>
      </c>
      <c r="K230" s="7">
        <v>12</v>
      </c>
      <c r="L230" s="7">
        <v>15</v>
      </c>
      <c r="M230" s="7">
        <v>3</v>
      </c>
      <c r="N230" s="111">
        <v>93</v>
      </c>
    </row>
    <row r="231" spans="1:14" x14ac:dyDescent="0.3">
      <c r="A231" s="110" t="s">
        <v>23</v>
      </c>
      <c r="B231" s="3" t="s">
        <v>237</v>
      </c>
      <c r="C231" s="6">
        <v>361</v>
      </c>
      <c r="D231" s="7">
        <v>141</v>
      </c>
      <c r="E231" s="7">
        <v>45</v>
      </c>
      <c r="F231" s="7">
        <v>4</v>
      </c>
      <c r="G231" s="7">
        <v>11</v>
      </c>
      <c r="H231" s="7">
        <v>15</v>
      </c>
      <c r="I231" s="7">
        <v>10</v>
      </c>
      <c r="J231" s="7">
        <v>82</v>
      </c>
      <c r="K231" s="7">
        <v>19</v>
      </c>
      <c r="L231" s="7">
        <v>15</v>
      </c>
      <c r="M231" s="7">
        <v>2</v>
      </c>
      <c r="N231" s="111">
        <v>17</v>
      </c>
    </row>
    <row r="232" spans="1:14" x14ac:dyDescent="0.3">
      <c r="A232" s="110" t="s">
        <v>23</v>
      </c>
      <c r="B232" s="3" t="s">
        <v>238</v>
      </c>
      <c r="C232" s="6">
        <v>302</v>
      </c>
      <c r="D232" s="7">
        <v>118</v>
      </c>
      <c r="E232" s="7">
        <v>45</v>
      </c>
      <c r="F232" s="7">
        <v>2</v>
      </c>
      <c r="G232" s="7">
        <v>9</v>
      </c>
      <c r="H232" s="7">
        <v>12</v>
      </c>
      <c r="I232" s="7">
        <v>8</v>
      </c>
      <c r="J232" s="7">
        <v>52</v>
      </c>
      <c r="K232" s="7">
        <v>8</v>
      </c>
      <c r="L232" s="7">
        <v>18</v>
      </c>
      <c r="M232" s="7">
        <v>5</v>
      </c>
      <c r="N232" s="111">
        <v>25</v>
      </c>
    </row>
    <row r="233" spans="1:14" x14ac:dyDescent="0.3">
      <c r="A233" s="110" t="s">
        <v>23</v>
      </c>
      <c r="B233" s="3" t="s">
        <v>239</v>
      </c>
      <c r="C233" s="6">
        <v>176</v>
      </c>
      <c r="D233" s="7">
        <v>68</v>
      </c>
      <c r="E233" s="7">
        <v>14</v>
      </c>
      <c r="F233" s="7">
        <v>0</v>
      </c>
      <c r="G233" s="7">
        <v>0</v>
      </c>
      <c r="H233" s="7">
        <v>14</v>
      </c>
      <c r="I233" s="7">
        <v>14</v>
      </c>
      <c r="J233" s="7">
        <v>36</v>
      </c>
      <c r="K233" s="7">
        <v>9</v>
      </c>
      <c r="L233" s="7">
        <v>4</v>
      </c>
      <c r="M233" s="7">
        <v>0</v>
      </c>
      <c r="N233" s="111">
        <v>17</v>
      </c>
    </row>
    <row r="234" spans="1:14" x14ac:dyDescent="0.3">
      <c r="A234" s="110" t="s">
        <v>23</v>
      </c>
      <c r="B234" s="3" t="s">
        <v>240</v>
      </c>
      <c r="C234" s="6">
        <v>1486</v>
      </c>
      <c r="D234" s="7">
        <v>848</v>
      </c>
      <c r="E234" s="7">
        <v>157</v>
      </c>
      <c r="F234" s="7">
        <v>19</v>
      </c>
      <c r="G234" s="7">
        <v>20</v>
      </c>
      <c r="H234" s="7">
        <v>21</v>
      </c>
      <c r="I234" s="7">
        <v>45</v>
      </c>
      <c r="J234" s="7">
        <v>138</v>
      </c>
      <c r="K234" s="7">
        <v>17</v>
      </c>
      <c r="L234" s="7">
        <v>19</v>
      </c>
      <c r="M234" s="7">
        <v>112</v>
      </c>
      <c r="N234" s="111">
        <v>90</v>
      </c>
    </row>
    <row r="235" spans="1:14" x14ac:dyDescent="0.3">
      <c r="A235" s="110" t="s">
        <v>23</v>
      </c>
      <c r="B235" s="3" t="s">
        <v>241</v>
      </c>
      <c r="C235" s="6">
        <v>3254</v>
      </c>
      <c r="D235" s="7">
        <v>1534</v>
      </c>
      <c r="E235" s="7">
        <v>601</v>
      </c>
      <c r="F235" s="7">
        <v>102</v>
      </c>
      <c r="G235" s="7">
        <v>3</v>
      </c>
      <c r="H235" s="7">
        <v>109</v>
      </c>
      <c r="I235" s="7">
        <v>135</v>
      </c>
      <c r="J235" s="7">
        <v>300</v>
      </c>
      <c r="K235" s="7">
        <v>46</v>
      </c>
      <c r="L235" s="7">
        <v>96</v>
      </c>
      <c r="M235" s="7">
        <v>188</v>
      </c>
      <c r="N235" s="111">
        <v>140</v>
      </c>
    </row>
    <row r="236" spans="1:14" x14ac:dyDescent="0.3">
      <c r="A236" s="110" t="s">
        <v>23</v>
      </c>
      <c r="B236" s="3" t="s">
        <v>242</v>
      </c>
      <c r="C236" s="6">
        <v>4377</v>
      </c>
      <c r="D236" s="7">
        <v>2627</v>
      </c>
      <c r="E236" s="7">
        <v>703</v>
      </c>
      <c r="F236" s="7">
        <v>144</v>
      </c>
      <c r="G236" s="7">
        <v>17</v>
      </c>
      <c r="H236" s="7">
        <v>96</v>
      </c>
      <c r="I236" s="7">
        <v>115</v>
      </c>
      <c r="J236" s="7">
        <v>292</v>
      </c>
      <c r="K236" s="7">
        <v>60</v>
      </c>
      <c r="L236" s="7">
        <v>114</v>
      </c>
      <c r="M236" s="7">
        <v>81</v>
      </c>
      <c r="N236" s="111">
        <v>128</v>
      </c>
    </row>
    <row r="237" spans="1:14" x14ac:dyDescent="0.3">
      <c r="A237" s="110" t="s">
        <v>24</v>
      </c>
      <c r="B237" s="3" t="s">
        <v>243</v>
      </c>
      <c r="C237" s="6">
        <v>4337</v>
      </c>
      <c r="D237" s="7">
        <v>2682</v>
      </c>
      <c r="E237" s="7">
        <v>689</v>
      </c>
      <c r="F237" s="7">
        <v>107</v>
      </c>
      <c r="G237" s="7">
        <v>0</v>
      </c>
      <c r="H237" s="7">
        <v>114</v>
      </c>
      <c r="I237" s="7">
        <v>200</v>
      </c>
      <c r="J237" s="7">
        <v>176</v>
      </c>
      <c r="K237" s="7">
        <v>58</v>
      </c>
      <c r="L237" s="7">
        <v>46</v>
      </c>
      <c r="M237" s="7">
        <v>113</v>
      </c>
      <c r="N237" s="111">
        <v>152</v>
      </c>
    </row>
    <row r="238" spans="1:14" x14ac:dyDescent="0.3">
      <c r="A238" s="110" t="s">
        <v>24</v>
      </c>
      <c r="B238" s="3" t="s">
        <v>244</v>
      </c>
      <c r="C238" s="6">
        <v>647</v>
      </c>
      <c r="D238" s="7">
        <v>360</v>
      </c>
      <c r="E238" s="7">
        <v>84</v>
      </c>
      <c r="F238" s="7">
        <v>5</v>
      </c>
      <c r="G238" s="7">
        <v>1</v>
      </c>
      <c r="H238" s="7">
        <v>19</v>
      </c>
      <c r="I238" s="7">
        <v>31</v>
      </c>
      <c r="J238" s="7">
        <v>78</v>
      </c>
      <c r="K238" s="7">
        <v>12</v>
      </c>
      <c r="L238" s="7">
        <v>14</v>
      </c>
      <c r="M238" s="7">
        <v>20</v>
      </c>
      <c r="N238" s="111">
        <v>23</v>
      </c>
    </row>
    <row r="239" spans="1:14" x14ac:dyDescent="0.3">
      <c r="A239" s="110" t="s">
        <v>24</v>
      </c>
      <c r="B239" s="3" t="s">
        <v>135</v>
      </c>
      <c r="C239" s="6">
        <v>508</v>
      </c>
      <c r="D239" s="7">
        <v>249</v>
      </c>
      <c r="E239" s="7">
        <v>62</v>
      </c>
      <c r="F239" s="7">
        <v>4</v>
      </c>
      <c r="G239" s="7">
        <v>1</v>
      </c>
      <c r="H239" s="7">
        <v>11</v>
      </c>
      <c r="I239" s="7">
        <v>25</v>
      </c>
      <c r="J239" s="7">
        <v>62</v>
      </c>
      <c r="K239" s="7">
        <v>15</v>
      </c>
      <c r="L239" s="7">
        <v>14</v>
      </c>
      <c r="M239" s="7">
        <v>15</v>
      </c>
      <c r="N239" s="111">
        <v>50</v>
      </c>
    </row>
    <row r="240" spans="1:14" x14ac:dyDescent="0.3">
      <c r="A240" s="110" t="s">
        <v>24</v>
      </c>
      <c r="B240" s="3" t="s">
        <v>245</v>
      </c>
      <c r="C240" s="6">
        <v>8369</v>
      </c>
      <c r="D240" s="7">
        <v>5146</v>
      </c>
      <c r="E240" s="7">
        <v>1218</v>
      </c>
      <c r="F240" s="7">
        <v>262</v>
      </c>
      <c r="G240" s="7">
        <v>80</v>
      </c>
      <c r="H240" s="7">
        <v>181</v>
      </c>
      <c r="I240" s="7">
        <v>178</v>
      </c>
      <c r="J240" s="7">
        <v>299</v>
      </c>
      <c r="K240" s="7">
        <v>102</v>
      </c>
      <c r="L240" s="7">
        <v>154</v>
      </c>
      <c r="M240" s="7">
        <v>422</v>
      </c>
      <c r="N240" s="111">
        <v>327</v>
      </c>
    </row>
    <row r="241" spans="1:14" x14ac:dyDescent="0.3">
      <c r="A241" s="110" t="s">
        <v>24</v>
      </c>
      <c r="B241" s="3" t="s">
        <v>246</v>
      </c>
      <c r="C241" s="6">
        <v>367</v>
      </c>
      <c r="D241" s="7">
        <v>116</v>
      </c>
      <c r="E241" s="7">
        <v>60</v>
      </c>
      <c r="F241" s="7">
        <v>5</v>
      </c>
      <c r="G241" s="7">
        <v>3</v>
      </c>
      <c r="H241" s="7">
        <v>10</v>
      </c>
      <c r="I241" s="7">
        <v>73</v>
      </c>
      <c r="J241" s="7">
        <v>60</v>
      </c>
      <c r="K241" s="7">
        <v>12</v>
      </c>
      <c r="L241" s="7">
        <v>6</v>
      </c>
      <c r="M241" s="7">
        <v>2</v>
      </c>
      <c r="N241" s="111">
        <v>20</v>
      </c>
    </row>
    <row r="242" spans="1:14" x14ac:dyDescent="0.3">
      <c r="A242" s="110" t="s">
        <v>24</v>
      </c>
      <c r="B242" s="3" t="s">
        <v>247</v>
      </c>
      <c r="C242" s="6">
        <v>1112</v>
      </c>
      <c r="D242" s="7">
        <v>618</v>
      </c>
      <c r="E242" s="7">
        <v>117</v>
      </c>
      <c r="F242" s="7">
        <v>18</v>
      </c>
      <c r="G242" s="7">
        <v>13</v>
      </c>
      <c r="H242" s="7">
        <v>41</v>
      </c>
      <c r="I242" s="7">
        <v>29</v>
      </c>
      <c r="J242" s="7">
        <v>133</v>
      </c>
      <c r="K242" s="7">
        <v>32</v>
      </c>
      <c r="L242" s="7">
        <v>30</v>
      </c>
      <c r="M242" s="7">
        <v>31</v>
      </c>
      <c r="N242" s="111">
        <v>50</v>
      </c>
    </row>
    <row r="243" spans="1:14" x14ac:dyDescent="0.3">
      <c r="A243" s="110" t="s">
        <v>24</v>
      </c>
      <c r="B243" s="3" t="s">
        <v>248</v>
      </c>
      <c r="C243" s="6">
        <v>1758</v>
      </c>
      <c r="D243" s="7">
        <v>1121</v>
      </c>
      <c r="E243" s="7">
        <v>182</v>
      </c>
      <c r="F243" s="7">
        <v>36</v>
      </c>
      <c r="G243" s="7">
        <v>1</v>
      </c>
      <c r="H243" s="7">
        <v>53</v>
      </c>
      <c r="I243" s="7">
        <v>81</v>
      </c>
      <c r="J243" s="7">
        <v>105</v>
      </c>
      <c r="K243" s="7">
        <v>22</v>
      </c>
      <c r="L243" s="7">
        <v>33</v>
      </c>
      <c r="M243" s="7">
        <v>56</v>
      </c>
      <c r="N243" s="111">
        <v>68</v>
      </c>
    </row>
    <row r="244" spans="1:14" x14ac:dyDescent="0.3">
      <c r="A244" s="110" t="s">
        <v>24</v>
      </c>
      <c r="B244" s="3" t="s">
        <v>249</v>
      </c>
      <c r="C244" s="6">
        <v>251</v>
      </c>
      <c r="D244" s="7">
        <v>98</v>
      </c>
      <c r="E244" s="7">
        <v>32</v>
      </c>
      <c r="F244" s="7">
        <v>2</v>
      </c>
      <c r="G244" s="7">
        <v>0</v>
      </c>
      <c r="H244" s="7">
        <v>15</v>
      </c>
      <c r="I244" s="7">
        <v>10</v>
      </c>
      <c r="J244" s="7">
        <v>57</v>
      </c>
      <c r="K244" s="7">
        <v>11</v>
      </c>
      <c r="L244" s="7">
        <v>6</v>
      </c>
      <c r="M244" s="7">
        <v>6</v>
      </c>
      <c r="N244" s="111">
        <v>14</v>
      </c>
    </row>
    <row r="245" spans="1:14" x14ac:dyDescent="0.3">
      <c r="A245" s="110" t="s">
        <v>24</v>
      </c>
      <c r="B245" s="3" t="s">
        <v>250</v>
      </c>
      <c r="C245" s="6">
        <v>6180</v>
      </c>
      <c r="D245" s="7">
        <v>3751</v>
      </c>
      <c r="E245" s="7">
        <v>887</v>
      </c>
      <c r="F245" s="7">
        <v>142</v>
      </c>
      <c r="G245" s="7">
        <v>104</v>
      </c>
      <c r="H245" s="7">
        <v>106</v>
      </c>
      <c r="I245" s="7">
        <v>123</v>
      </c>
      <c r="J245" s="7">
        <v>281</v>
      </c>
      <c r="K245" s="7">
        <v>34</v>
      </c>
      <c r="L245" s="7">
        <v>130</v>
      </c>
      <c r="M245" s="7">
        <v>358</v>
      </c>
      <c r="N245" s="111">
        <v>264</v>
      </c>
    </row>
    <row r="246" spans="1:14" x14ac:dyDescent="0.3">
      <c r="A246" s="110" t="s">
        <v>24</v>
      </c>
      <c r="B246" s="3" t="s">
        <v>251</v>
      </c>
      <c r="C246" s="6">
        <v>222</v>
      </c>
      <c r="D246" s="7">
        <v>109</v>
      </c>
      <c r="E246" s="7">
        <v>33</v>
      </c>
      <c r="F246" s="7">
        <v>0</v>
      </c>
      <c r="G246" s="7">
        <v>0</v>
      </c>
      <c r="H246" s="7">
        <v>10</v>
      </c>
      <c r="I246" s="7">
        <v>12</v>
      </c>
      <c r="J246" s="7">
        <v>28</v>
      </c>
      <c r="K246" s="7">
        <v>10</v>
      </c>
      <c r="L246" s="7">
        <v>7</v>
      </c>
      <c r="M246" s="7">
        <v>2</v>
      </c>
      <c r="N246" s="111">
        <v>11</v>
      </c>
    </row>
    <row r="247" spans="1:14" x14ac:dyDescent="0.3">
      <c r="A247" s="110" t="s">
        <v>24</v>
      </c>
      <c r="B247" s="3" t="s">
        <v>252</v>
      </c>
      <c r="C247" s="6">
        <v>5220</v>
      </c>
      <c r="D247" s="7">
        <v>2798</v>
      </c>
      <c r="E247" s="7">
        <v>925</v>
      </c>
      <c r="F247" s="7">
        <v>189</v>
      </c>
      <c r="G247" s="7">
        <v>11</v>
      </c>
      <c r="H247" s="7">
        <v>244</v>
      </c>
      <c r="I247" s="7">
        <v>131</v>
      </c>
      <c r="J247" s="7">
        <v>468</v>
      </c>
      <c r="K247" s="7">
        <v>73</v>
      </c>
      <c r="L247" s="7">
        <v>144</v>
      </c>
      <c r="M247" s="7">
        <v>75</v>
      </c>
      <c r="N247" s="111">
        <v>162</v>
      </c>
    </row>
    <row r="248" spans="1:14" x14ac:dyDescent="0.3">
      <c r="A248" s="110" t="s">
        <v>24</v>
      </c>
      <c r="B248" s="3" t="s">
        <v>253</v>
      </c>
      <c r="C248" s="6">
        <v>579</v>
      </c>
      <c r="D248" s="7">
        <v>270</v>
      </c>
      <c r="E248" s="7">
        <v>75</v>
      </c>
      <c r="F248" s="7">
        <v>11</v>
      </c>
      <c r="G248" s="7">
        <v>0</v>
      </c>
      <c r="H248" s="7">
        <v>14</v>
      </c>
      <c r="I248" s="7">
        <v>56</v>
      </c>
      <c r="J248" s="7">
        <v>65</v>
      </c>
      <c r="K248" s="7">
        <v>15</v>
      </c>
      <c r="L248" s="7">
        <v>24</v>
      </c>
      <c r="M248" s="7">
        <v>28</v>
      </c>
      <c r="N248" s="111">
        <v>21</v>
      </c>
    </row>
    <row r="249" spans="1:14" x14ac:dyDescent="0.3">
      <c r="A249" s="110" t="s">
        <v>24</v>
      </c>
      <c r="B249" s="3" t="s">
        <v>254</v>
      </c>
      <c r="C249" s="6">
        <v>2451</v>
      </c>
      <c r="D249" s="7">
        <v>1337</v>
      </c>
      <c r="E249" s="7">
        <v>422</v>
      </c>
      <c r="F249" s="7">
        <v>143</v>
      </c>
      <c r="G249" s="7">
        <v>0</v>
      </c>
      <c r="H249" s="7">
        <v>116</v>
      </c>
      <c r="I249" s="7">
        <v>84</v>
      </c>
      <c r="J249" s="7">
        <v>141</v>
      </c>
      <c r="K249" s="7">
        <v>25</v>
      </c>
      <c r="L249" s="7">
        <v>79</v>
      </c>
      <c r="M249" s="7">
        <v>17</v>
      </c>
      <c r="N249" s="111">
        <v>87</v>
      </c>
    </row>
    <row r="250" spans="1:14" x14ac:dyDescent="0.3">
      <c r="A250" s="110" t="s">
        <v>24</v>
      </c>
      <c r="B250" s="3" t="s">
        <v>255</v>
      </c>
      <c r="C250" s="6">
        <v>2430</v>
      </c>
      <c r="D250" s="7">
        <v>1336</v>
      </c>
      <c r="E250" s="7">
        <v>337</v>
      </c>
      <c r="F250" s="7">
        <v>105</v>
      </c>
      <c r="G250" s="7">
        <v>15</v>
      </c>
      <c r="H250" s="7">
        <v>109</v>
      </c>
      <c r="I250" s="7">
        <v>36</v>
      </c>
      <c r="J250" s="7">
        <v>149</v>
      </c>
      <c r="K250" s="7">
        <v>42</v>
      </c>
      <c r="L250" s="7">
        <v>86</v>
      </c>
      <c r="M250" s="7">
        <v>137</v>
      </c>
      <c r="N250" s="111">
        <v>78</v>
      </c>
    </row>
    <row r="251" spans="1:14" x14ac:dyDescent="0.3">
      <c r="A251" s="110" t="s">
        <v>24</v>
      </c>
      <c r="B251" s="3" t="s">
        <v>256</v>
      </c>
      <c r="C251" s="6">
        <v>3979</v>
      </c>
      <c r="D251" s="7">
        <v>1804</v>
      </c>
      <c r="E251" s="7">
        <v>540</v>
      </c>
      <c r="F251" s="7">
        <v>254</v>
      </c>
      <c r="G251" s="7">
        <v>0</v>
      </c>
      <c r="H251" s="7">
        <v>317</v>
      </c>
      <c r="I251" s="7">
        <v>132</v>
      </c>
      <c r="J251" s="7">
        <v>157</v>
      </c>
      <c r="K251" s="7">
        <v>75</v>
      </c>
      <c r="L251" s="7">
        <v>73</v>
      </c>
      <c r="M251" s="7">
        <v>496</v>
      </c>
      <c r="N251" s="111">
        <v>131</v>
      </c>
    </row>
    <row r="252" spans="1:14" x14ac:dyDescent="0.3">
      <c r="A252" s="110" t="s">
        <v>24</v>
      </c>
      <c r="B252" s="3" t="s">
        <v>257</v>
      </c>
      <c r="C252" s="6">
        <v>3150</v>
      </c>
      <c r="D252" s="7">
        <v>1613</v>
      </c>
      <c r="E252" s="7">
        <v>467</v>
      </c>
      <c r="F252" s="7">
        <v>118</v>
      </c>
      <c r="G252" s="7">
        <v>33</v>
      </c>
      <c r="H252" s="7">
        <v>169</v>
      </c>
      <c r="I252" s="7">
        <v>98</v>
      </c>
      <c r="J252" s="7">
        <v>238</v>
      </c>
      <c r="K252" s="7">
        <v>49</v>
      </c>
      <c r="L252" s="7">
        <v>102</v>
      </c>
      <c r="M252" s="7">
        <v>172</v>
      </c>
      <c r="N252" s="111">
        <v>91</v>
      </c>
    </row>
    <row r="253" spans="1:14" x14ac:dyDescent="0.3">
      <c r="A253" s="110" t="s">
        <v>24</v>
      </c>
      <c r="B253" s="3" t="s">
        <v>258</v>
      </c>
      <c r="C253" s="6">
        <v>2806</v>
      </c>
      <c r="D253" s="7">
        <v>1811</v>
      </c>
      <c r="E253" s="7">
        <v>369</v>
      </c>
      <c r="F253" s="7">
        <v>55</v>
      </c>
      <c r="G253" s="7">
        <v>14</v>
      </c>
      <c r="H253" s="7">
        <v>72</v>
      </c>
      <c r="I253" s="7">
        <v>64</v>
      </c>
      <c r="J253" s="7">
        <v>109</v>
      </c>
      <c r="K253" s="7">
        <v>33</v>
      </c>
      <c r="L253" s="7">
        <v>29</v>
      </c>
      <c r="M253" s="7">
        <v>39</v>
      </c>
      <c r="N253" s="111">
        <v>211</v>
      </c>
    </row>
    <row r="254" spans="1:14" x14ac:dyDescent="0.3">
      <c r="A254" s="110" t="s">
        <v>24</v>
      </c>
      <c r="B254" s="3" t="s">
        <v>259</v>
      </c>
      <c r="C254" s="6">
        <v>1931</v>
      </c>
      <c r="D254" s="7">
        <v>1070</v>
      </c>
      <c r="E254" s="7">
        <v>354</v>
      </c>
      <c r="F254" s="7">
        <v>51</v>
      </c>
      <c r="G254" s="7">
        <v>1</v>
      </c>
      <c r="H254" s="7">
        <v>69</v>
      </c>
      <c r="I254" s="7">
        <v>118</v>
      </c>
      <c r="J254" s="7">
        <v>100</v>
      </c>
      <c r="K254" s="7">
        <v>26</v>
      </c>
      <c r="L254" s="7">
        <v>41</v>
      </c>
      <c r="M254" s="7">
        <v>25</v>
      </c>
      <c r="N254" s="111">
        <v>76</v>
      </c>
    </row>
    <row r="255" spans="1:14" x14ac:dyDescent="0.3">
      <c r="A255" s="110" t="s">
        <v>24</v>
      </c>
      <c r="B255" s="3" t="s">
        <v>260</v>
      </c>
      <c r="C255" s="6">
        <v>311</v>
      </c>
      <c r="D255" s="7">
        <v>94</v>
      </c>
      <c r="E255" s="7">
        <v>47</v>
      </c>
      <c r="F255" s="7">
        <v>1</v>
      </c>
      <c r="G255" s="7">
        <v>16</v>
      </c>
      <c r="H255" s="7">
        <v>16</v>
      </c>
      <c r="I255" s="7">
        <v>18</v>
      </c>
      <c r="J255" s="7">
        <v>48</v>
      </c>
      <c r="K255" s="7">
        <v>8</v>
      </c>
      <c r="L255" s="7">
        <v>8</v>
      </c>
      <c r="M255" s="7">
        <v>7</v>
      </c>
      <c r="N255" s="111">
        <v>48</v>
      </c>
    </row>
    <row r="256" spans="1:14" x14ac:dyDescent="0.3">
      <c r="A256" s="110" t="s">
        <v>24</v>
      </c>
      <c r="B256" s="3" t="s">
        <v>261</v>
      </c>
      <c r="C256" s="6">
        <v>694</v>
      </c>
      <c r="D256" s="7">
        <v>329</v>
      </c>
      <c r="E256" s="7">
        <v>77</v>
      </c>
      <c r="F256" s="7">
        <v>3</v>
      </c>
      <c r="G256" s="7">
        <v>12</v>
      </c>
      <c r="H256" s="7">
        <v>19</v>
      </c>
      <c r="I256" s="7">
        <v>25</v>
      </c>
      <c r="J256" s="7">
        <v>58</v>
      </c>
      <c r="K256" s="7">
        <v>17</v>
      </c>
      <c r="L256" s="7">
        <v>15</v>
      </c>
      <c r="M256" s="7">
        <v>87</v>
      </c>
      <c r="N256" s="111">
        <v>52</v>
      </c>
    </row>
    <row r="257" spans="1:14" x14ac:dyDescent="0.3">
      <c r="A257" s="110" t="s">
        <v>24</v>
      </c>
      <c r="B257" s="3" t="s">
        <v>262</v>
      </c>
      <c r="C257" s="6">
        <v>282</v>
      </c>
      <c r="D257" s="7">
        <v>142</v>
      </c>
      <c r="E257" s="7">
        <v>40</v>
      </c>
      <c r="F257" s="7">
        <v>3</v>
      </c>
      <c r="G257" s="7">
        <v>0</v>
      </c>
      <c r="H257" s="7">
        <v>12</v>
      </c>
      <c r="I257" s="7">
        <v>10</v>
      </c>
      <c r="J257" s="7">
        <v>30</v>
      </c>
      <c r="K257" s="7">
        <v>16</v>
      </c>
      <c r="L257" s="7">
        <v>3</v>
      </c>
      <c r="M257" s="7">
        <v>10</v>
      </c>
      <c r="N257" s="111">
        <v>16</v>
      </c>
    </row>
    <row r="258" spans="1:14" x14ac:dyDescent="0.3">
      <c r="A258" s="110" t="s">
        <v>24</v>
      </c>
      <c r="B258" s="3" t="s">
        <v>263</v>
      </c>
      <c r="C258" s="6">
        <v>308</v>
      </c>
      <c r="D258" s="7">
        <v>146</v>
      </c>
      <c r="E258" s="7">
        <v>45</v>
      </c>
      <c r="F258" s="7">
        <v>2</v>
      </c>
      <c r="G258" s="7">
        <v>0</v>
      </c>
      <c r="H258" s="7">
        <v>10</v>
      </c>
      <c r="I258" s="7">
        <v>14</v>
      </c>
      <c r="J258" s="7">
        <v>41</v>
      </c>
      <c r="K258" s="7">
        <v>17</v>
      </c>
      <c r="L258" s="7">
        <v>13</v>
      </c>
      <c r="M258" s="7">
        <v>2</v>
      </c>
      <c r="N258" s="111">
        <v>18</v>
      </c>
    </row>
    <row r="259" spans="1:14" x14ac:dyDescent="0.3">
      <c r="A259" s="110" t="s">
        <v>25</v>
      </c>
      <c r="B259" s="3" t="s">
        <v>264</v>
      </c>
      <c r="C259" s="6">
        <v>4989</v>
      </c>
      <c r="D259" s="7">
        <v>2506</v>
      </c>
      <c r="E259" s="7">
        <v>576</v>
      </c>
      <c r="F259" s="7">
        <v>39</v>
      </c>
      <c r="G259" s="7">
        <v>25</v>
      </c>
      <c r="H259" s="7">
        <v>130</v>
      </c>
      <c r="I259" s="7">
        <v>984</v>
      </c>
      <c r="J259" s="7">
        <v>377</v>
      </c>
      <c r="K259" s="7">
        <v>118</v>
      </c>
      <c r="L259" s="7">
        <v>51</v>
      </c>
      <c r="M259" s="7">
        <v>12</v>
      </c>
      <c r="N259" s="111">
        <v>171</v>
      </c>
    </row>
    <row r="260" spans="1:14" ht="17.25" thickBot="1" x14ac:dyDescent="0.35">
      <c r="A260" s="113" t="s">
        <v>25</v>
      </c>
      <c r="B260" s="114" t="s">
        <v>265</v>
      </c>
      <c r="C260" s="115">
        <v>11700</v>
      </c>
      <c r="D260" s="116">
        <v>7031</v>
      </c>
      <c r="E260" s="116">
        <v>1775</v>
      </c>
      <c r="F260" s="116">
        <v>174</v>
      </c>
      <c r="G260" s="116">
        <v>97</v>
      </c>
      <c r="H260" s="116">
        <v>490</v>
      </c>
      <c r="I260" s="116">
        <v>771</v>
      </c>
      <c r="J260" s="116">
        <v>682</v>
      </c>
      <c r="K260" s="116">
        <v>149</v>
      </c>
      <c r="L260" s="116">
        <v>131</v>
      </c>
      <c r="M260" s="116">
        <v>59</v>
      </c>
      <c r="N260" s="117">
        <v>341</v>
      </c>
    </row>
    <row r="261" spans="1:14" x14ac:dyDescent="0.3">
      <c r="C261" s="198"/>
      <c r="D261" s="198"/>
      <c r="E261" s="198"/>
      <c r="F261" s="198"/>
      <c r="G261" s="198"/>
      <c r="H261" s="198"/>
      <c r="I261" s="198"/>
      <c r="J261" s="198"/>
      <c r="K261" s="198"/>
      <c r="L261" s="198"/>
      <c r="M261" s="198"/>
      <c r="N261" s="198"/>
    </row>
  </sheetData>
  <mergeCells count="1">
    <mergeCell ref="A4:B4"/>
  </mergeCells>
  <phoneticPr fontId="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S30"/>
  <sheetViews>
    <sheetView workbookViewId="0">
      <selection activeCell="F25" sqref="F25"/>
    </sheetView>
  </sheetViews>
  <sheetFormatPr defaultRowHeight="16.5" x14ac:dyDescent="0.3"/>
  <cols>
    <col min="1" max="19" width="10.625" customWidth="1"/>
  </cols>
  <sheetData>
    <row r="1" spans="1:19" ht="26.25" x14ac:dyDescent="0.3">
      <c r="A1" s="15" t="s">
        <v>318</v>
      </c>
    </row>
    <row r="2" spans="1:19" ht="17.25" thickBot="1" x14ac:dyDescent="0.35">
      <c r="A2" s="98" t="str">
        <f>LEFT(유지관리업체별!$A$2,25)&amp;"15년 이상 승강기를 지역 및 승강기 종류에 따라 분류"</f>
        <v>- 2026년 6월말 기준으로 보유하고 있는 15년 이상 승강기를 지역 및 승강기 종류에 따라 분류</v>
      </c>
    </row>
    <row r="3" spans="1:19" ht="16.5" customHeight="1" x14ac:dyDescent="0.3">
      <c r="A3" s="218" t="s">
        <v>277</v>
      </c>
      <c r="B3" s="220" t="s">
        <v>319</v>
      </c>
      <c r="C3" s="222" t="s">
        <v>320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3" t="s">
        <v>321</v>
      </c>
      <c r="O3" s="223"/>
      <c r="P3" s="227" t="s">
        <v>322</v>
      </c>
      <c r="Q3" s="228"/>
      <c r="R3" s="225" t="s">
        <v>323</v>
      </c>
      <c r="S3" s="215" t="s">
        <v>324</v>
      </c>
    </row>
    <row r="4" spans="1:19" x14ac:dyDescent="0.3">
      <c r="A4" s="219"/>
      <c r="B4" s="221"/>
      <c r="C4" s="217" t="s">
        <v>325</v>
      </c>
      <c r="D4" s="217"/>
      <c r="E4" s="217"/>
      <c r="F4" s="217"/>
      <c r="G4" s="217"/>
      <c r="H4" s="217"/>
      <c r="I4" s="217"/>
      <c r="J4" s="217"/>
      <c r="K4" s="217" t="s">
        <v>326</v>
      </c>
      <c r="L4" s="217"/>
      <c r="M4" s="217"/>
      <c r="N4" s="224"/>
      <c r="O4" s="224"/>
      <c r="P4" s="229"/>
      <c r="Q4" s="230"/>
      <c r="R4" s="226"/>
      <c r="S4" s="216"/>
    </row>
    <row r="5" spans="1:19" ht="27" x14ac:dyDescent="0.3">
      <c r="A5" s="219"/>
      <c r="B5" s="221"/>
      <c r="C5" s="102" t="s">
        <v>270</v>
      </c>
      <c r="D5" s="102" t="s">
        <v>327</v>
      </c>
      <c r="E5" s="103" t="s">
        <v>272</v>
      </c>
      <c r="F5" s="103" t="s">
        <v>271</v>
      </c>
      <c r="G5" s="102" t="s">
        <v>273</v>
      </c>
      <c r="H5" s="102" t="s">
        <v>1</v>
      </c>
      <c r="I5" s="102" t="s">
        <v>2</v>
      </c>
      <c r="J5" s="102" t="s">
        <v>274</v>
      </c>
      <c r="K5" s="102" t="s">
        <v>3</v>
      </c>
      <c r="L5" s="103" t="s">
        <v>275</v>
      </c>
      <c r="M5" s="102" t="s">
        <v>4</v>
      </c>
      <c r="N5" s="155" t="s">
        <v>294</v>
      </c>
      <c r="O5" s="155" t="s">
        <v>328</v>
      </c>
      <c r="P5" s="155" t="s">
        <v>365</v>
      </c>
      <c r="Q5" s="155" t="s">
        <v>366</v>
      </c>
      <c r="R5" s="226"/>
      <c r="S5" s="216"/>
    </row>
    <row r="6" spans="1:19" x14ac:dyDescent="0.3">
      <c r="A6" s="168" t="s">
        <v>15</v>
      </c>
      <c r="B6" s="30">
        <v>174992</v>
      </c>
      <c r="C6" s="27">
        <v>24039</v>
      </c>
      <c r="D6" s="27">
        <v>386</v>
      </c>
      <c r="E6" s="27">
        <v>383</v>
      </c>
      <c r="F6" s="27">
        <v>7887</v>
      </c>
      <c r="G6" s="27">
        <v>0</v>
      </c>
      <c r="H6" s="27">
        <v>16229</v>
      </c>
      <c r="I6" s="27">
        <v>782</v>
      </c>
      <c r="J6" s="27">
        <v>21</v>
      </c>
      <c r="K6" s="27">
        <v>1202</v>
      </c>
      <c r="L6" s="27">
        <v>847</v>
      </c>
      <c r="M6" s="27">
        <v>3533</v>
      </c>
      <c r="N6" s="27">
        <v>5937</v>
      </c>
      <c r="O6" s="27">
        <v>595</v>
      </c>
      <c r="P6" s="27">
        <v>167</v>
      </c>
      <c r="Q6" s="27">
        <v>77</v>
      </c>
      <c r="R6" s="29">
        <v>62085</v>
      </c>
      <c r="S6" s="122">
        <v>0.35478764743531133</v>
      </c>
    </row>
    <row r="7" spans="1:19" x14ac:dyDescent="0.3">
      <c r="A7" s="168" t="s">
        <v>16</v>
      </c>
      <c r="B7" s="30">
        <v>55713</v>
      </c>
      <c r="C7" s="27">
        <v>5894</v>
      </c>
      <c r="D7" s="27">
        <v>244</v>
      </c>
      <c r="E7" s="27">
        <v>165</v>
      </c>
      <c r="F7" s="27">
        <v>3232</v>
      </c>
      <c r="G7" s="27">
        <v>0</v>
      </c>
      <c r="H7" s="27">
        <v>4091</v>
      </c>
      <c r="I7" s="27">
        <v>219</v>
      </c>
      <c r="J7" s="27">
        <v>1</v>
      </c>
      <c r="K7" s="27">
        <v>885</v>
      </c>
      <c r="L7" s="27">
        <v>325</v>
      </c>
      <c r="M7" s="27">
        <v>520</v>
      </c>
      <c r="N7" s="27">
        <v>1516</v>
      </c>
      <c r="O7" s="27">
        <v>289</v>
      </c>
      <c r="P7" s="27">
        <v>22</v>
      </c>
      <c r="Q7" s="27">
        <v>12</v>
      </c>
      <c r="R7" s="29">
        <v>17415</v>
      </c>
      <c r="S7" s="122">
        <v>0.31258413655699746</v>
      </c>
    </row>
    <row r="8" spans="1:19" x14ac:dyDescent="0.3">
      <c r="A8" s="168" t="s">
        <v>27</v>
      </c>
      <c r="B8" s="30">
        <v>37892</v>
      </c>
      <c r="C8" s="27">
        <v>3035</v>
      </c>
      <c r="D8" s="27">
        <v>135</v>
      </c>
      <c r="E8" s="27">
        <v>377</v>
      </c>
      <c r="F8" s="27">
        <v>3498</v>
      </c>
      <c r="G8" s="27">
        <v>0</v>
      </c>
      <c r="H8" s="27">
        <v>3223</v>
      </c>
      <c r="I8" s="27">
        <v>109</v>
      </c>
      <c r="J8" s="27">
        <v>0</v>
      </c>
      <c r="K8" s="27">
        <v>548</v>
      </c>
      <c r="L8" s="27">
        <v>169</v>
      </c>
      <c r="M8" s="27">
        <v>176</v>
      </c>
      <c r="N8" s="27">
        <v>960</v>
      </c>
      <c r="O8" s="27">
        <v>164</v>
      </c>
      <c r="P8" s="27">
        <v>41</v>
      </c>
      <c r="Q8" s="27">
        <v>11</v>
      </c>
      <c r="R8" s="29">
        <v>12446</v>
      </c>
      <c r="S8" s="122">
        <v>0.3284598332101763</v>
      </c>
    </row>
    <row r="9" spans="1:19" x14ac:dyDescent="0.3">
      <c r="A9" s="168" t="s">
        <v>26</v>
      </c>
      <c r="B9" s="30">
        <v>50665</v>
      </c>
      <c r="C9" s="27">
        <v>4953</v>
      </c>
      <c r="D9" s="27">
        <v>170</v>
      </c>
      <c r="E9" s="27">
        <v>167</v>
      </c>
      <c r="F9" s="27">
        <v>3793</v>
      </c>
      <c r="G9" s="27">
        <v>0</v>
      </c>
      <c r="H9" s="27">
        <v>3924</v>
      </c>
      <c r="I9" s="27">
        <v>213</v>
      </c>
      <c r="J9" s="27">
        <v>4</v>
      </c>
      <c r="K9" s="27">
        <v>913</v>
      </c>
      <c r="L9" s="27">
        <v>181</v>
      </c>
      <c r="M9" s="27">
        <v>403</v>
      </c>
      <c r="N9" s="27">
        <v>940</v>
      </c>
      <c r="O9" s="27">
        <v>362</v>
      </c>
      <c r="P9" s="27">
        <v>11</v>
      </c>
      <c r="Q9" s="27">
        <v>13</v>
      </c>
      <c r="R9" s="29">
        <v>16047</v>
      </c>
      <c r="S9" s="122">
        <v>0.31672752393170828</v>
      </c>
    </row>
    <row r="10" spans="1:19" x14ac:dyDescent="0.3">
      <c r="A10" s="168" t="s">
        <v>28</v>
      </c>
      <c r="B10" s="30">
        <v>25945</v>
      </c>
      <c r="C10" s="27">
        <v>2421</v>
      </c>
      <c r="D10" s="27">
        <v>84</v>
      </c>
      <c r="E10" s="27">
        <v>123</v>
      </c>
      <c r="F10" s="27">
        <v>1314</v>
      </c>
      <c r="G10" s="27">
        <v>0</v>
      </c>
      <c r="H10" s="27">
        <v>2706</v>
      </c>
      <c r="I10" s="27">
        <v>51</v>
      </c>
      <c r="J10" s="27">
        <v>0</v>
      </c>
      <c r="K10" s="27">
        <v>175</v>
      </c>
      <c r="L10" s="27">
        <v>147</v>
      </c>
      <c r="M10" s="27">
        <v>158</v>
      </c>
      <c r="N10" s="27">
        <v>432</v>
      </c>
      <c r="O10" s="27">
        <v>120</v>
      </c>
      <c r="P10" s="27">
        <v>26</v>
      </c>
      <c r="Q10" s="27">
        <v>3</v>
      </c>
      <c r="R10" s="29">
        <v>7760</v>
      </c>
      <c r="S10" s="122">
        <v>0.2990942378107535</v>
      </c>
    </row>
    <row r="11" spans="1:19" x14ac:dyDescent="0.3">
      <c r="A11" s="168" t="s">
        <v>29</v>
      </c>
      <c r="B11" s="30">
        <v>28066</v>
      </c>
      <c r="C11" s="27">
        <v>2934</v>
      </c>
      <c r="D11" s="27">
        <v>126</v>
      </c>
      <c r="E11" s="27">
        <v>133</v>
      </c>
      <c r="F11" s="27">
        <v>1590</v>
      </c>
      <c r="G11" s="27">
        <v>0</v>
      </c>
      <c r="H11" s="27">
        <v>2463</v>
      </c>
      <c r="I11" s="27">
        <v>105</v>
      </c>
      <c r="J11" s="27">
        <v>1</v>
      </c>
      <c r="K11" s="27">
        <v>285</v>
      </c>
      <c r="L11" s="27">
        <v>190</v>
      </c>
      <c r="M11" s="27">
        <v>293</v>
      </c>
      <c r="N11" s="27">
        <v>589</v>
      </c>
      <c r="O11" s="27">
        <v>158</v>
      </c>
      <c r="P11" s="27">
        <v>20</v>
      </c>
      <c r="Q11" s="27">
        <v>8</v>
      </c>
      <c r="R11" s="29">
        <v>8895</v>
      </c>
      <c r="S11" s="122">
        <v>0.31693151856338631</v>
      </c>
    </row>
    <row r="12" spans="1:19" x14ac:dyDescent="0.3">
      <c r="A12" s="168" t="s">
        <v>17</v>
      </c>
      <c r="B12" s="30">
        <v>18991</v>
      </c>
      <c r="C12" s="27">
        <v>2046</v>
      </c>
      <c r="D12" s="27">
        <v>80</v>
      </c>
      <c r="E12" s="27">
        <v>72</v>
      </c>
      <c r="F12" s="27">
        <v>1144</v>
      </c>
      <c r="G12" s="27">
        <v>0</v>
      </c>
      <c r="H12" s="27">
        <v>1988</v>
      </c>
      <c r="I12" s="27">
        <v>73</v>
      </c>
      <c r="J12" s="27">
        <v>0</v>
      </c>
      <c r="K12" s="27">
        <v>363</v>
      </c>
      <c r="L12" s="27">
        <v>59</v>
      </c>
      <c r="M12" s="27">
        <v>50</v>
      </c>
      <c r="N12" s="27">
        <v>264</v>
      </c>
      <c r="O12" s="27">
        <v>106</v>
      </c>
      <c r="P12" s="27">
        <v>9</v>
      </c>
      <c r="Q12" s="27">
        <v>4</v>
      </c>
      <c r="R12" s="29">
        <v>6258</v>
      </c>
      <c r="S12" s="122">
        <v>0.32952451161076302</v>
      </c>
    </row>
    <row r="13" spans="1:19" x14ac:dyDescent="0.3">
      <c r="A13" s="168" t="s">
        <v>30</v>
      </c>
      <c r="B13" s="30">
        <v>7827</v>
      </c>
      <c r="C13" s="27">
        <v>81</v>
      </c>
      <c r="D13" s="27">
        <v>4</v>
      </c>
      <c r="E13" s="27">
        <v>45</v>
      </c>
      <c r="F13" s="27">
        <v>122</v>
      </c>
      <c r="G13" s="27">
        <v>0</v>
      </c>
      <c r="H13" s="27">
        <v>139</v>
      </c>
      <c r="I13" s="27">
        <v>7</v>
      </c>
      <c r="J13" s="27">
        <v>0</v>
      </c>
      <c r="K13" s="27">
        <v>46</v>
      </c>
      <c r="L13" s="27">
        <v>8</v>
      </c>
      <c r="M13" s="27">
        <v>1</v>
      </c>
      <c r="N13" s="27">
        <v>4</v>
      </c>
      <c r="O13" s="27">
        <v>6</v>
      </c>
      <c r="P13" s="27">
        <v>1</v>
      </c>
      <c r="Q13" s="27">
        <v>0</v>
      </c>
      <c r="R13" s="29">
        <v>464</v>
      </c>
      <c r="S13" s="122">
        <v>5.9281972658745366E-2</v>
      </c>
    </row>
    <row r="14" spans="1:19" x14ac:dyDescent="0.3">
      <c r="A14" s="168" t="s">
        <v>18</v>
      </c>
      <c r="B14" s="30">
        <v>249156</v>
      </c>
      <c r="C14" s="27">
        <v>17719</v>
      </c>
      <c r="D14" s="27">
        <v>787</v>
      </c>
      <c r="E14" s="27">
        <v>741</v>
      </c>
      <c r="F14" s="27">
        <v>16737</v>
      </c>
      <c r="G14" s="27">
        <v>0</v>
      </c>
      <c r="H14" s="27">
        <v>21705</v>
      </c>
      <c r="I14" s="27">
        <v>645</v>
      </c>
      <c r="J14" s="27">
        <v>86</v>
      </c>
      <c r="K14" s="27">
        <v>4317</v>
      </c>
      <c r="L14" s="27">
        <v>1022</v>
      </c>
      <c r="M14" s="27">
        <v>2028</v>
      </c>
      <c r="N14" s="27">
        <v>2865</v>
      </c>
      <c r="O14" s="27">
        <v>973</v>
      </c>
      <c r="P14" s="27">
        <v>116</v>
      </c>
      <c r="Q14" s="27">
        <v>72</v>
      </c>
      <c r="R14" s="29">
        <v>69813</v>
      </c>
      <c r="S14" s="122">
        <v>0.28019794827337091</v>
      </c>
    </row>
    <row r="15" spans="1:19" x14ac:dyDescent="0.3">
      <c r="A15" s="168" t="s">
        <v>19</v>
      </c>
      <c r="B15" s="30">
        <v>25296</v>
      </c>
      <c r="C15" s="27">
        <v>2010</v>
      </c>
      <c r="D15" s="27">
        <v>112</v>
      </c>
      <c r="E15" s="27">
        <v>75</v>
      </c>
      <c r="F15" s="27">
        <v>565</v>
      </c>
      <c r="G15" s="27">
        <v>0</v>
      </c>
      <c r="H15" s="27">
        <v>3094</v>
      </c>
      <c r="I15" s="27">
        <v>142</v>
      </c>
      <c r="J15" s="27">
        <v>3</v>
      </c>
      <c r="K15" s="27">
        <v>197</v>
      </c>
      <c r="L15" s="27">
        <v>167</v>
      </c>
      <c r="M15" s="27">
        <v>84</v>
      </c>
      <c r="N15" s="27">
        <v>162</v>
      </c>
      <c r="O15" s="27">
        <v>110</v>
      </c>
      <c r="P15" s="27">
        <v>28</v>
      </c>
      <c r="Q15" s="27">
        <v>16</v>
      </c>
      <c r="R15" s="29">
        <v>6765</v>
      </c>
      <c r="S15" s="122">
        <v>0.26743358633776093</v>
      </c>
    </row>
    <row r="16" spans="1:19" x14ac:dyDescent="0.3">
      <c r="A16" s="168" t="s">
        <v>20</v>
      </c>
      <c r="B16" s="30">
        <v>28583</v>
      </c>
      <c r="C16" s="27">
        <v>2333</v>
      </c>
      <c r="D16" s="27">
        <v>151</v>
      </c>
      <c r="E16" s="27">
        <v>197</v>
      </c>
      <c r="F16" s="27">
        <v>675</v>
      </c>
      <c r="G16" s="27">
        <v>0</v>
      </c>
      <c r="H16" s="27">
        <v>2956</v>
      </c>
      <c r="I16" s="27">
        <v>78</v>
      </c>
      <c r="J16" s="27">
        <v>0</v>
      </c>
      <c r="K16" s="27">
        <v>710</v>
      </c>
      <c r="L16" s="27">
        <v>206</v>
      </c>
      <c r="M16" s="27">
        <v>120</v>
      </c>
      <c r="N16" s="27">
        <v>161</v>
      </c>
      <c r="O16" s="27">
        <v>102</v>
      </c>
      <c r="P16" s="27">
        <v>24</v>
      </c>
      <c r="Q16" s="27">
        <v>20</v>
      </c>
      <c r="R16" s="29">
        <v>7733</v>
      </c>
      <c r="S16" s="122">
        <v>0.27054542910121399</v>
      </c>
    </row>
    <row r="17" spans="1:19" x14ac:dyDescent="0.3">
      <c r="A17" s="168" t="s">
        <v>21</v>
      </c>
      <c r="B17" s="30">
        <v>39691</v>
      </c>
      <c r="C17" s="27">
        <v>3665</v>
      </c>
      <c r="D17" s="27">
        <v>148</v>
      </c>
      <c r="E17" s="27">
        <v>264</v>
      </c>
      <c r="F17" s="27">
        <v>1284</v>
      </c>
      <c r="G17" s="27">
        <v>0</v>
      </c>
      <c r="H17" s="27">
        <v>4863</v>
      </c>
      <c r="I17" s="27">
        <v>134</v>
      </c>
      <c r="J17" s="27">
        <v>2</v>
      </c>
      <c r="K17" s="27">
        <v>791</v>
      </c>
      <c r="L17" s="27">
        <v>238</v>
      </c>
      <c r="M17" s="27">
        <v>125</v>
      </c>
      <c r="N17" s="27">
        <v>289</v>
      </c>
      <c r="O17" s="27">
        <v>120</v>
      </c>
      <c r="P17" s="27">
        <v>22</v>
      </c>
      <c r="Q17" s="27">
        <v>11</v>
      </c>
      <c r="R17" s="29">
        <v>11956</v>
      </c>
      <c r="S17" s="122">
        <v>0.30122697840820339</v>
      </c>
    </row>
    <row r="18" spans="1:19" x14ac:dyDescent="0.3">
      <c r="A18" s="168" t="s">
        <v>22</v>
      </c>
      <c r="B18" s="30">
        <v>26784</v>
      </c>
      <c r="C18" s="27">
        <v>2654</v>
      </c>
      <c r="D18" s="27">
        <v>241</v>
      </c>
      <c r="E18" s="27">
        <v>134</v>
      </c>
      <c r="F18" s="27">
        <v>891</v>
      </c>
      <c r="G18" s="27">
        <v>0</v>
      </c>
      <c r="H18" s="27">
        <v>2712</v>
      </c>
      <c r="I18" s="27">
        <v>104</v>
      </c>
      <c r="J18" s="27">
        <v>1</v>
      </c>
      <c r="K18" s="27">
        <v>310</v>
      </c>
      <c r="L18" s="27">
        <v>208</v>
      </c>
      <c r="M18" s="27">
        <v>103</v>
      </c>
      <c r="N18" s="27">
        <v>207</v>
      </c>
      <c r="O18" s="27">
        <v>180</v>
      </c>
      <c r="P18" s="27">
        <v>21</v>
      </c>
      <c r="Q18" s="27">
        <v>4</v>
      </c>
      <c r="R18" s="29">
        <v>7770</v>
      </c>
      <c r="S18" s="122">
        <v>0.29009856630824371</v>
      </c>
    </row>
    <row r="19" spans="1:19" x14ac:dyDescent="0.3">
      <c r="A19" s="168" t="s">
        <v>389</v>
      </c>
      <c r="B19" s="30">
        <v>24743</v>
      </c>
      <c r="C19" s="27">
        <v>2084</v>
      </c>
      <c r="D19" s="27">
        <v>97</v>
      </c>
      <c r="E19" s="27">
        <v>236</v>
      </c>
      <c r="F19" s="27">
        <v>754</v>
      </c>
      <c r="G19" s="27">
        <v>0</v>
      </c>
      <c r="H19" s="27">
        <v>2388</v>
      </c>
      <c r="I19" s="27">
        <v>59</v>
      </c>
      <c r="J19" s="27">
        <v>1</v>
      </c>
      <c r="K19" s="27">
        <v>207</v>
      </c>
      <c r="L19" s="27">
        <v>183</v>
      </c>
      <c r="M19" s="27">
        <v>70</v>
      </c>
      <c r="N19" s="27">
        <v>110</v>
      </c>
      <c r="O19" s="27">
        <v>113</v>
      </c>
      <c r="P19" s="27">
        <v>19</v>
      </c>
      <c r="Q19" s="27">
        <v>10</v>
      </c>
      <c r="R19" s="29">
        <v>6331</v>
      </c>
      <c r="S19" s="122">
        <v>0.25587034716889623</v>
      </c>
    </row>
    <row r="20" spans="1:19" x14ac:dyDescent="0.3">
      <c r="A20" s="168" t="s">
        <v>23</v>
      </c>
      <c r="B20" s="30">
        <v>35160</v>
      </c>
      <c r="C20" s="27">
        <v>2822</v>
      </c>
      <c r="D20" s="27">
        <v>159</v>
      </c>
      <c r="E20" s="27">
        <v>395</v>
      </c>
      <c r="F20" s="27">
        <v>1705</v>
      </c>
      <c r="G20" s="27">
        <v>0</v>
      </c>
      <c r="H20" s="27">
        <v>3732</v>
      </c>
      <c r="I20" s="27">
        <v>113</v>
      </c>
      <c r="J20" s="27">
        <v>0</v>
      </c>
      <c r="K20" s="27">
        <v>816</v>
      </c>
      <c r="L20" s="27">
        <v>239</v>
      </c>
      <c r="M20" s="27">
        <v>77</v>
      </c>
      <c r="N20" s="27">
        <v>220</v>
      </c>
      <c r="O20" s="27">
        <v>165</v>
      </c>
      <c r="P20" s="27">
        <v>20</v>
      </c>
      <c r="Q20" s="27">
        <v>15</v>
      </c>
      <c r="R20" s="29">
        <v>10478</v>
      </c>
      <c r="S20" s="122">
        <v>0.29800910125142205</v>
      </c>
    </row>
    <row r="21" spans="1:19" x14ac:dyDescent="0.3">
      <c r="A21" s="168" t="s">
        <v>24</v>
      </c>
      <c r="B21" s="30">
        <v>47892</v>
      </c>
      <c r="C21" s="27">
        <v>4431</v>
      </c>
      <c r="D21" s="27">
        <v>227</v>
      </c>
      <c r="E21" s="27">
        <v>248</v>
      </c>
      <c r="F21" s="27">
        <v>2450</v>
      </c>
      <c r="G21" s="27">
        <v>0</v>
      </c>
      <c r="H21" s="27">
        <v>5860</v>
      </c>
      <c r="I21" s="27">
        <v>183</v>
      </c>
      <c r="J21" s="27">
        <v>1</v>
      </c>
      <c r="K21" s="27">
        <v>890</v>
      </c>
      <c r="L21" s="27">
        <v>287</v>
      </c>
      <c r="M21" s="27">
        <v>120</v>
      </c>
      <c r="N21" s="27">
        <v>548</v>
      </c>
      <c r="O21" s="27">
        <v>264</v>
      </c>
      <c r="P21" s="27">
        <v>25</v>
      </c>
      <c r="Q21" s="27">
        <v>19</v>
      </c>
      <c r="R21" s="29">
        <v>15553</v>
      </c>
      <c r="S21" s="122">
        <v>0.32475152426292492</v>
      </c>
    </row>
    <row r="22" spans="1:19" x14ac:dyDescent="0.3">
      <c r="A22" s="168" t="s">
        <v>25</v>
      </c>
      <c r="B22" s="30">
        <v>16689</v>
      </c>
      <c r="C22" s="27">
        <v>1034</v>
      </c>
      <c r="D22" s="27">
        <v>42</v>
      </c>
      <c r="E22" s="27">
        <v>33</v>
      </c>
      <c r="F22" s="27">
        <v>72</v>
      </c>
      <c r="G22" s="27">
        <v>0</v>
      </c>
      <c r="H22" s="27">
        <v>1206</v>
      </c>
      <c r="I22" s="27">
        <v>58</v>
      </c>
      <c r="J22" s="27">
        <v>4</v>
      </c>
      <c r="K22" s="27">
        <v>64</v>
      </c>
      <c r="L22" s="27">
        <v>149</v>
      </c>
      <c r="M22" s="27">
        <v>70</v>
      </c>
      <c r="N22" s="27">
        <v>84</v>
      </c>
      <c r="O22" s="27">
        <v>37</v>
      </c>
      <c r="P22" s="27">
        <v>8</v>
      </c>
      <c r="Q22" s="27">
        <v>16</v>
      </c>
      <c r="R22" s="29">
        <v>2877</v>
      </c>
      <c r="S22" s="122">
        <v>0.17238899874168614</v>
      </c>
    </row>
    <row r="23" spans="1:19" x14ac:dyDescent="0.3">
      <c r="A23" s="123" t="s">
        <v>373</v>
      </c>
      <c r="B23" s="28">
        <v>894085</v>
      </c>
      <c r="C23" s="28">
        <v>84155</v>
      </c>
      <c r="D23" s="28">
        <v>3193</v>
      </c>
      <c r="E23" s="28">
        <v>3788</v>
      </c>
      <c r="F23" s="28">
        <v>47713</v>
      </c>
      <c r="G23" s="28">
        <v>0</v>
      </c>
      <c r="H23" s="28">
        <v>83279</v>
      </c>
      <c r="I23" s="28">
        <v>3075</v>
      </c>
      <c r="J23" s="28">
        <v>125</v>
      </c>
      <c r="K23" s="28">
        <v>12719</v>
      </c>
      <c r="L23" s="28">
        <v>4625</v>
      </c>
      <c r="M23" s="28">
        <v>7931</v>
      </c>
      <c r="N23" s="28">
        <v>15288</v>
      </c>
      <c r="O23" s="28">
        <v>3864</v>
      </c>
      <c r="P23" s="28">
        <v>580</v>
      </c>
      <c r="Q23" s="28">
        <v>311</v>
      </c>
      <c r="R23" s="28">
        <v>270646</v>
      </c>
      <c r="S23" s="122">
        <v>0.30270723700766705</v>
      </c>
    </row>
    <row r="24" spans="1:19" ht="17.25" thickBot="1" x14ac:dyDescent="0.35">
      <c r="A24" s="124" t="s">
        <v>291</v>
      </c>
      <c r="B24" s="125" t="s">
        <v>344</v>
      </c>
      <c r="C24" s="126">
        <v>0.31094122950274528</v>
      </c>
      <c r="D24" s="126">
        <v>1.179769883907392E-2</v>
      </c>
      <c r="E24" s="126">
        <v>1.399614256260946E-2</v>
      </c>
      <c r="F24" s="126">
        <v>0.17629301744714498</v>
      </c>
      <c r="G24" s="126">
        <v>0</v>
      </c>
      <c r="H24" s="126">
        <v>0.30770452916355684</v>
      </c>
      <c r="I24" s="126">
        <v>1.1361704957767711E-2</v>
      </c>
      <c r="J24" s="126">
        <v>4.618579251125086E-4</v>
      </c>
      <c r="K24" s="126">
        <v>4.6994967596047973E-2</v>
      </c>
      <c r="L24" s="126">
        <v>1.7088743229162817E-2</v>
      </c>
      <c r="M24" s="126">
        <v>2.9303961632538445E-2</v>
      </c>
      <c r="N24" s="126">
        <v>5.648707167296025E-2</v>
      </c>
      <c r="O24" s="126">
        <v>1.4276952181077865E-2</v>
      </c>
      <c r="P24" s="126">
        <v>2.1430207725220396E-3</v>
      </c>
      <c r="Q24" s="126">
        <v>1.1491025176799214E-3</v>
      </c>
      <c r="R24" s="126">
        <v>1</v>
      </c>
      <c r="S24" s="127" t="s">
        <v>344</v>
      </c>
    </row>
    <row r="25" spans="1:19" x14ac:dyDescent="0.3"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</row>
    <row r="26" spans="1:19" x14ac:dyDescent="0.3"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</row>
    <row r="30" spans="1:19" x14ac:dyDescent="0.3"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</row>
  </sheetData>
  <mergeCells count="9">
    <mergeCell ref="S3:S5"/>
    <mergeCell ref="C4:J4"/>
    <mergeCell ref="K4:M4"/>
    <mergeCell ref="A3:A5"/>
    <mergeCell ref="B3:B5"/>
    <mergeCell ref="C3:M3"/>
    <mergeCell ref="N3:O4"/>
    <mergeCell ref="R3:R5"/>
    <mergeCell ref="P3:Q4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S25"/>
  <sheetViews>
    <sheetView workbookViewId="0">
      <selection activeCell="A23" sqref="A23"/>
    </sheetView>
  </sheetViews>
  <sheetFormatPr defaultRowHeight="16.5" x14ac:dyDescent="0.3"/>
  <cols>
    <col min="1" max="19" width="10.625" customWidth="1"/>
  </cols>
  <sheetData>
    <row r="1" spans="1:19" ht="26.25" x14ac:dyDescent="0.3">
      <c r="A1" s="15" t="s">
        <v>329</v>
      </c>
    </row>
    <row r="2" spans="1:19" ht="17.25" thickBot="1" x14ac:dyDescent="0.35">
      <c r="A2" s="98" t="str">
        <f>LEFT(유지관리업체별!$A$2,25)&amp;"25년 이상 승강기를 지역 및 승강기 종류에 따라 분류"</f>
        <v>- 2026년 6월말 기준으로 보유하고 있는 25년 이상 승강기를 지역 및 승강기 종류에 따라 분류</v>
      </c>
    </row>
    <row r="3" spans="1:19" ht="16.5" customHeight="1" x14ac:dyDescent="0.3">
      <c r="A3" s="218" t="s">
        <v>277</v>
      </c>
      <c r="B3" s="220" t="s">
        <v>319</v>
      </c>
      <c r="C3" s="222" t="s">
        <v>320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3" t="s">
        <v>321</v>
      </c>
      <c r="O3" s="223"/>
      <c r="P3" s="227" t="s">
        <v>322</v>
      </c>
      <c r="Q3" s="228"/>
      <c r="R3" s="225" t="s">
        <v>330</v>
      </c>
      <c r="S3" s="215" t="s">
        <v>331</v>
      </c>
    </row>
    <row r="4" spans="1:19" x14ac:dyDescent="0.3">
      <c r="A4" s="219"/>
      <c r="B4" s="221"/>
      <c r="C4" s="217" t="s">
        <v>325</v>
      </c>
      <c r="D4" s="217"/>
      <c r="E4" s="217"/>
      <c r="F4" s="217"/>
      <c r="G4" s="217"/>
      <c r="H4" s="217"/>
      <c r="I4" s="217"/>
      <c r="J4" s="217"/>
      <c r="K4" s="217" t="s">
        <v>326</v>
      </c>
      <c r="L4" s="217"/>
      <c r="M4" s="217"/>
      <c r="N4" s="224"/>
      <c r="O4" s="224"/>
      <c r="P4" s="229"/>
      <c r="Q4" s="230"/>
      <c r="R4" s="226"/>
      <c r="S4" s="216"/>
    </row>
    <row r="5" spans="1:19" ht="27" x14ac:dyDescent="0.3">
      <c r="A5" s="219"/>
      <c r="B5" s="221"/>
      <c r="C5" s="102" t="s">
        <v>270</v>
      </c>
      <c r="D5" s="102" t="s">
        <v>327</v>
      </c>
      <c r="E5" s="103" t="s">
        <v>272</v>
      </c>
      <c r="F5" s="103" t="s">
        <v>271</v>
      </c>
      <c r="G5" s="102" t="s">
        <v>273</v>
      </c>
      <c r="H5" s="102" t="s">
        <v>1</v>
      </c>
      <c r="I5" s="102" t="s">
        <v>2</v>
      </c>
      <c r="J5" s="102" t="s">
        <v>274</v>
      </c>
      <c r="K5" s="102" t="s">
        <v>3</v>
      </c>
      <c r="L5" s="103" t="s">
        <v>275</v>
      </c>
      <c r="M5" s="102" t="s">
        <v>4</v>
      </c>
      <c r="N5" s="103" t="s">
        <v>294</v>
      </c>
      <c r="O5" s="103" t="s">
        <v>328</v>
      </c>
      <c r="P5" s="155" t="s">
        <v>365</v>
      </c>
      <c r="Q5" s="165" t="s">
        <v>366</v>
      </c>
      <c r="R5" s="226"/>
      <c r="S5" s="216"/>
    </row>
    <row r="6" spans="1:19" x14ac:dyDescent="0.3">
      <c r="A6" s="168" t="s">
        <v>15</v>
      </c>
      <c r="B6" s="30">
        <v>174992</v>
      </c>
      <c r="C6" s="27">
        <v>6315</v>
      </c>
      <c r="D6" s="27">
        <v>100</v>
      </c>
      <c r="E6" s="27">
        <v>84</v>
      </c>
      <c r="F6" s="27">
        <v>978</v>
      </c>
      <c r="G6" s="27">
        <v>0</v>
      </c>
      <c r="H6" s="27">
        <v>533</v>
      </c>
      <c r="I6" s="27">
        <v>189</v>
      </c>
      <c r="J6" s="27">
        <v>5</v>
      </c>
      <c r="K6" s="27">
        <v>353</v>
      </c>
      <c r="L6" s="27">
        <v>309</v>
      </c>
      <c r="M6" s="27">
        <v>2242</v>
      </c>
      <c r="N6" s="27">
        <v>1647</v>
      </c>
      <c r="O6" s="27">
        <v>131</v>
      </c>
      <c r="P6" s="27">
        <v>3</v>
      </c>
      <c r="Q6" s="27">
        <v>0</v>
      </c>
      <c r="R6" s="29">
        <v>12889</v>
      </c>
      <c r="S6" s="122">
        <v>7.3654795647801044E-2</v>
      </c>
    </row>
    <row r="7" spans="1:19" x14ac:dyDescent="0.3">
      <c r="A7" s="168" t="s">
        <v>16</v>
      </c>
      <c r="B7" s="30">
        <v>55713</v>
      </c>
      <c r="C7" s="27">
        <v>1459</v>
      </c>
      <c r="D7" s="27">
        <v>47</v>
      </c>
      <c r="E7" s="27">
        <v>64</v>
      </c>
      <c r="F7" s="27">
        <v>367</v>
      </c>
      <c r="G7" s="27">
        <v>0</v>
      </c>
      <c r="H7" s="27">
        <v>44</v>
      </c>
      <c r="I7" s="27">
        <v>83</v>
      </c>
      <c r="J7" s="27">
        <v>0</v>
      </c>
      <c r="K7" s="27">
        <v>357</v>
      </c>
      <c r="L7" s="27">
        <v>99</v>
      </c>
      <c r="M7" s="27">
        <v>319</v>
      </c>
      <c r="N7" s="27">
        <v>453</v>
      </c>
      <c r="O7" s="27">
        <v>76</v>
      </c>
      <c r="P7" s="27">
        <v>0</v>
      </c>
      <c r="Q7" s="27">
        <v>0</v>
      </c>
      <c r="R7" s="29">
        <v>3368</v>
      </c>
      <c r="S7" s="122">
        <v>6.0452677113061584E-2</v>
      </c>
    </row>
    <row r="8" spans="1:19" x14ac:dyDescent="0.3">
      <c r="A8" s="168" t="s">
        <v>27</v>
      </c>
      <c r="B8" s="30">
        <v>37892</v>
      </c>
      <c r="C8" s="27">
        <v>955</v>
      </c>
      <c r="D8" s="27">
        <v>45</v>
      </c>
      <c r="E8" s="27">
        <v>144</v>
      </c>
      <c r="F8" s="27">
        <v>481</v>
      </c>
      <c r="G8" s="27">
        <v>0</v>
      </c>
      <c r="H8" s="27">
        <v>43</v>
      </c>
      <c r="I8" s="27">
        <v>40</v>
      </c>
      <c r="J8" s="27">
        <v>0</v>
      </c>
      <c r="K8" s="27">
        <v>234</v>
      </c>
      <c r="L8" s="27">
        <v>55</v>
      </c>
      <c r="M8" s="27">
        <v>118</v>
      </c>
      <c r="N8" s="27">
        <v>363</v>
      </c>
      <c r="O8" s="27">
        <v>67</v>
      </c>
      <c r="P8" s="27">
        <v>0</v>
      </c>
      <c r="Q8" s="27">
        <v>0</v>
      </c>
      <c r="R8" s="29">
        <v>2545</v>
      </c>
      <c r="S8" s="122">
        <v>6.7164572996938662E-2</v>
      </c>
    </row>
    <row r="9" spans="1:19" x14ac:dyDescent="0.3">
      <c r="A9" s="168" t="s">
        <v>26</v>
      </c>
      <c r="B9" s="30">
        <v>50665</v>
      </c>
      <c r="C9" s="27">
        <v>1578</v>
      </c>
      <c r="D9" s="27">
        <v>36</v>
      </c>
      <c r="E9" s="27">
        <v>45</v>
      </c>
      <c r="F9" s="27">
        <v>522</v>
      </c>
      <c r="G9" s="27">
        <v>0</v>
      </c>
      <c r="H9" s="27">
        <v>167</v>
      </c>
      <c r="I9" s="27">
        <v>64</v>
      </c>
      <c r="J9" s="27">
        <v>1</v>
      </c>
      <c r="K9" s="27">
        <v>348</v>
      </c>
      <c r="L9" s="27">
        <v>73</v>
      </c>
      <c r="M9" s="27">
        <v>207</v>
      </c>
      <c r="N9" s="27">
        <v>361</v>
      </c>
      <c r="O9" s="27">
        <v>159</v>
      </c>
      <c r="P9" s="27">
        <v>0</v>
      </c>
      <c r="Q9" s="27">
        <v>0</v>
      </c>
      <c r="R9" s="29">
        <v>3561</v>
      </c>
      <c r="S9" s="122">
        <v>7.028520675022204E-2</v>
      </c>
    </row>
    <row r="10" spans="1:19" x14ac:dyDescent="0.3">
      <c r="A10" s="168" t="s">
        <v>28</v>
      </c>
      <c r="B10" s="30">
        <v>25945</v>
      </c>
      <c r="C10" s="27">
        <v>484</v>
      </c>
      <c r="D10" s="27">
        <v>26</v>
      </c>
      <c r="E10" s="27">
        <v>38</v>
      </c>
      <c r="F10" s="27">
        <v>34</v>
      </c>
      <c r="G10" s="27">
        <v>0</v>
      </c>
      <c r="H10" s="27">
        <v>37</v>
      </c>
      <c r="I10" s="27">
        <v>19</v>
      </c>
      <c r="J10" s="27">
        <v>0</v>
      </c>
      <c r="K10" s="27">
        <v>47</v>
      </c>
      <c r="L10" s="27">
        <v>31</v>
      </c>
      <c r="M10" s="27">
        <v>95</v>
      </c>
      <c r="N10" s="27">
        <v>130</v>
      </c>
      <c r="O10" s="27">
        <v>14</v>
      </c>
      <c r="P10" s="27">
        <v>0</v>
      </c>
      <c r="Q10" s="27">
        <v>0</v>
      </c>
      <c r="R10" s="29">
        <v>955</v>
      </c>
      <c r="S10" s="122">
        <v>3.6808633648101753E-2</v>
      </c>
    </row>
    <row r="11" spans="1:19" x14ac:dyDescent="0.3">
      <c r="A11" s="168" t="s">
        <v>29</v>
      </c>
      <c r="B11" s="30">
        <v>28066</v>
      </c>
      <c r="C11" s="27">
        <v>411</v>
      </c>
      <c r="D11" s="27">
        <v>28</v>
      </c>
      <c r="E11" s="27">
        <v>38</v>
      </c>
      <c r="F11" s="27">
        <v>58</v>
      </c>
      <c r="G11" s="27">
        <v>0</v>
      </c>
      <c r="H11" s="27">
        <v>86</v>
      </c>
      <c r="I11" s="27">
        <v>43</v>
      </c>
      <c r="J11" s="27">
        <v>0</v>
      </c>
      <c r="K11" s="27">
        <v>78</v>
      </c>
      <c r="L11" s="27">
        <v>64</v>
      </c>
      <c r="M11" s="27">
        <v>213</v>
      </c>
      <c r="N11" s="27">
        <v>219</v>
      </c>
      <c r="O11" s="27">
        <v>34</v>
      </c>
      <c r="P11" s="27">
        <v>0</v>
      </c>
      <c r="Q11" s="27">
        <v>0</v>
      </c>
      <c r="R11" s="29">
        <v>1272</v>
      </c>
      <c r="S11" s="122">
        <v>4.5321741609064346E-2</v>
      </c>
    </row>
    <row r="12" spans="1:19" x14ac:dyDescent="0.3">
      <c r="A12" s="168" t="s">
        <v>17</v>
      </c>
      <c r="B12" s="30">
        <v>18991</v>
      </c>
      <c r="C12" s="27">
        <v>514</v>
      </c>
      <c r="D12" s="27">
        <v>14</v>
      </c>
      <c r="E12" s="27">
        <v>5</v>
      </c>
      <c r="F12" s="27">
        <v>65</v>
      </c>
      <c r="G12" s="27">
        <v>0</v>
      </c>
      <c r="H12" s="27">
        <v>42</v>
      </c>
      <c r="I12" s="27">
        <v>28</v>
      </c>
      <c r="J12" s="27">
        <v>0</v>
      </c>
      <c r="K12" s="27">
        <v>130</v>
      </c>
      <c r="L12" s="27">
        <v>8</v>
      </c>
      <c r="M12" s="27">
        <v>21</v>
      </c>
      <c r="N12" s="27">
        <v>100</v>
      </c>
      <c r="O12" s="27">
        <v>20</v>
      </c>
      <c r="P12" s="27">
        <v>0</v>
      </c>
      <c r="Q12" s="27">
        <v>0</v>
      </c>
      <c r="R12" s="29">
        <v>947</v>
      </c>
      <c r="S12" s="122">
        <v>4.9865725870149015E-2</v>
      </c>
    </row>
    <row r="13" spans="1:19" x14ac:dyDescent="0.3">
      <c r="A13" s="168" t="s">
        <v>30</v>
      </c>
      <c r="B13" s="30">
        <v>7827</v>
      </c>
      <c r="C13" s="27">
        <v>14</v>
      </c>
      <c r="D13" s="27">
        <v>1</v>
      </c>
      <c r="E13" s="27">
        <v>18</v>
      </c>
      <c r="F13" s="27">
        <v>0</v>
      </c>
      <c r="G13" s="27">
        <v>0</v>
      </c>
      <c r="H13" s="27">
        <v>1</v>
      </c>
      <c r="I13" s="27">
        <v>1</v>
      </c>
      <c r="J13" s="27">
        <v>0</v>
      </c>
      <c r="K13" s="27">
        <v>14</v>
      </c>
      <c r="L13" s="27">
        <v>2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9">
        <v>51</v>
      </c>
      <c r="S13" s="122">
        <v>6.5159064775776156E-3</v>
      </c>
    </row>
    <row r="14" spans="1:19" x14ac:dyDescent="0.3">
      <c r="A14" s="168" t="s">
        <v>18</v>
      </c>
      <c r="B14" s="30">
        <v>249156</v>
      </c>
      <c r="C14" s="27">
        <v>5185</v>
      </c>
      <c r="D14" s="27">
        <v>170</v>
      </c>
      <c r="E14" s="27">
        <v>282</v>
      </c>
      <c r="F14" s="27">
        <v>1889</v>
      </c>
      <c r="G14" s="27">
        <v>0</v>
      </c>
      <c r="H14" s="27">
        <v>1155</v>
      </c>
      <c r="I14" s="27">
        <v>210</v>
      </c>
      <c r="J14" s="27">
        <v>3</v>
      </c>
      <c r="K14" s="27">
        <v>1239</v>
      </c>
      <c r="L14" s="27">
        <v>379</v>
      </c>
      <c r="M14" s="27">
        <v>1244</v>
      </c>
      <c r="N14" s="27">
        <v>823</v>
      </c>
      <c r="O14" s="27">
        <v>187</v>
      </c>
      <c r="P14" s="27">
        <v>0</v>
      </c>
      <c r="Q14" s="27">
        <v>0</v>
      </c>
      <c r="R14" s="29">
        <v>12766</v>
      </c>
      <c r="S14" s="122">
        <v>5.1236976031080926E-2</v>
      </c>
    </row>
    <row r="15" spans="1:19" x14ac:dyDescent="0.3">
      <c r="A15" s="168" t="s">
        <v>19</v>
      </c>
      <c r="B15" s="30">
        <v>25296</v>
      </c>
      <c r="C15" s="27">
        <v>513</v>
      </c>
      <c r="D15" s="27">
        <v>28</v>
      </c>
      <c r="E15" s="27">
        <v>12</v>
      </c>
      <c r="F15" s="27">
        <v>44</v>
      </c>
      <c r="G15" s="27">
        <v>0</v>
      </c>
      <c r="H15" s="27">
        <v>34</v>
      </c>
      <c r="I15" s="27">
        <v>52</v>
      </c>
      <c r="J15" s="27">
        <v>1</v>
      </c>
      <c r="K15" s="27">
        <v>46</v>
      </c>
      <c r="L15" s="27">
        <v>36</v>
      </c>
      <c r="M15" s="27">
        <v>37</v>
      </c>
      <c r="N15" s="27">
        <v>29</v>
      </c>
      <c r="O15" s="27">
        <v>8</v>
      </c>
      <c r="P15" s="27">
        <v>0</v>
      </c>
      <c r="Q15" s="27">
        <v>0</v>
      </c>
      <c r="R15" s="29">
        <v>840</v>
      </c>
      <c r="S15" s="122">
        <v>3.3206831119544589E-2</v>
      </c>
    </row>
    <row r="16" spans="1:19" x14ac:dyDescent="0.3">
      <c r="A16" s="168" t="s">
        <v>20</v>
      </c>
      <c r="B16" s="30">
        <v>28583</v>
      </c>
      <c r="C16" s="27">
        <v>411</v>
      </c>
      <c r="D16" s="27">
        <v>32</v>
      </c>
      <c r="E16" s="27">
        <v>74</v>
      </c>
      <c r="F16" s="27">
        <v>3</v>
      </c>
      <c r="G16" s="27">
        <v>0</v>
      </c>
      <c r="H16" s="27">
        <v>16</v>
      </c>
      <c r="I16" s="27">
        <v>19</v>
      </c>
      <c r="J16" s="27">
        <v>0</v>
      </c>
      <c r="K16" s="27">
        <v>157</v>
      </c>
      <c r="L16" s="27">
        <v>55</v>
      </c>
      <c r="M16" s="27">
        <v>75</v>
      </c>
      <c r="N16" s="27">
        <v>32</v>
      </c>
      <c r="O16" s="27">
        <v>14</v>
      </c>
      <c r="P16" s="27">
        <v>4</v>
      </c>
      <c r="Q16" s="27">
        <v>0</v>
      </c>
      <c r="R16" s="29">
        <v>892</v>
      </c>
      <c r="S16" s="122">
        <v>3.1207361018787391E-2</v>
      </c>
    </row>
    <row r="17" spans="1:19" x14ac:dyDescent="0.3">
      <c r="A17" s="168" t="s">
        <v>21</v>
      </c>
      <c r="B17" s="30">
        <v>39691</v>
      </c>
      <c r="C17" s="27">
        <v>623</v>
      </c>
      <c r="D17" s="27">
        <v>32</v>
      </c>
      <c r="E17" s="27">
        <v>98</v>
      </c>
      <c r="F17" s="27">
        <v>56</v>
      </c>
      <c r="G17" s="27">
        <v>0</v>
      </c>
      <c r="H17" s="27">
        <v>55</v>
      </c>
      <c r="I17" s="27">
        <v>37</v>
      </c>
      <c r="J17" s="27">
        <v>0</v>
      </c>
      <c r="K17" s="27">
        <v>179</v>
      </c>
      <c r="L17" s="27">
        <v>46</v>
      </c>
      <c r="M17" s="27">
        <v>66</v>
      </c>
      <c r="N17" s="27">
        <v>36</v>
      </c>
      <c r="O17" s="27">
        <v>40</v>
      </c>
      <c r="P17" s="27">
        <v>1</v>
      </c>
      <c r="Q17" s="27">
        <v>0</v>
      </c>
      <c r="R17" s="29">
        <v>1269</v>
      </c>
      <c r="S17" s="122">
        <v>3.1971983573102214E-2</v>
      </c>
    </row>
    <row r="18" spans="1:19" x14ac:dyDescent="0.3">
      <c r="A18" s="168" t="s">
        <v>22</v>
      </c>
      <c r="B18" s="30">
        <v>26784</v>
      </c>
      <c r="C18" s="27">
        <v>654</v>
      </c>
      <c r="D18" s="27">
        <v>64</v>
      </c>
      <c r="E18" s="27">
        <v>23</v>
      </c>
      <c r="F18" s="27">
        <v>26</v>
      </c>
      <c r="G18" s="27">
        <v>0</v>
      </c>
      <c r="H18" s="27">
        <v>56</v>
      </c>
      <c r="I18" s="27">
        <v>33</v>
      </c>
      <c r="J18" s="27">
        <v>0</v>
      </c>
      <c r="K18" s="27">
        <v>115</v>
      </c>
      <c r="L18" s="27">
        <v>53</v>
      </c>
      <c r="M18" s="27">
        <v>79</v>
      </c>
      <c r="N18" s="27">
        <v>62</v>
      </c>
      <c r="O18" s="27">
        <v>20</v>
      </c>
      <c r="P18" s="27">
        <v>0</v>
      </c>
      <c r="Q18" s="27">
        <v>0</v>
      </c>
      <c r="R18" s="29">
        <v>1185</v>
      </c>
      <c r="S18" s="122">
        <v>4.4242831541218636E-2</v>
      </c>
    </row>
    <row r="19" spans="1:19" x14ac:dyDescent="0.3">
      <c r="A19" s="168" t="s">
        <v>389</v>
      </c>
      <c r="B19" s="30">
        <v>24743</v>
      </c>
      <c r="C19" s="27">
        <v>847</v>
      </c>
      <c r="D19" s="27">
        <v>28</v>
      </c>
      <c r="E19" s="27">
        <v>100</v>
      </c>
      <c r="F19" s="27">
        <v>16</v>
      </c>
      <c r="G19" s="27">
        <v>0</v>
      </c>
      <c r="H19" s="27">
        <v>83</v>
      </c>
      <c r="I19" s="27">
        <v>23</v>
      </c>
      <c r="J19" s="27">
        <v>0</v>
      </c>
      <c r="K19" s="27">
        <v>60</v>
      </c>
      <c r="L19" s="27">
        <v>55</v>
      </c>
      <c r="M19" s="27">
        <v>47</v>
      </c>
      <c r="N19" s="27">
        <v>46</v>
      </c>
      <c r="O19" s="27">
        <v>26</v>
      </c>
      <c r="P19" s="27">
        <v>0</v>
      </c>
      <c r="Q19" s="27">
        <v>0</v>
      </c>
      <c r="R19" s="29">
        <v>1331</v>
      </c>
      <c r="S19" s="122">
        <v>5.3792991957321262E-2</v>
      </c>
    </row>
    <row r="20" spans="1:19" x14ac:dyDescent="0.3">
      <c r="A20" s="168" t="s">
        <v>23</v>
      </c>
      <c r="B20" s="30">
        <v>35160</v>
      </c>
      <c r="C20" s="27">
        <v>805</v>
      </c>
      <c r="D20" s="27">
        <v>47</v>
      </c>
      <c r="E20" s="27">
        <v>96</v>
      </c>
      <c r="F20" s="27">
        <v>297</v>
      </c>
      <c r="G20" s="27">
        <v>0</v>
      </c>
      <c r="H20" s="27">
        <v>58</v>
      </c>
      <c r="I20" s="27">
        <v>56</v>
      </c>
      <c r="J20" s="27">
        <v>0</v>
      </c>
      <c r="K20" s="27">
        <v>284</v>
      </c>
      <c r="L20" s="27">
        <v>62</v>
      </c>
      <c r="M20" s="27">
        <v>51</v>
      </c>
      <c r="N20" s="27">
        <v>61</v>
      </c>
      <c r="O20" s="27">
        <v>13</v>
      </c>
      <c r="P20" s="27">
        <v>0</v>
      </c>
      <c r="Q20" s="27">
        <v>1</v>
      </c>
      <c r="R20" s="29">
        <v>1831</v>
      </c>
      <c r="S20" s="122">
        <v>5.2076222980659843E-2</v>
      </c>
    </row>
    <row r="21" spans="1:19" x14ac:dyDescent="0.3">
      <c r="A21" s="168" t="s">
        <v>24</v>
      </c>
      <c r="B21" s="30">
        <v>47892</v>
      </c>
      <c r="C21" s="27">
        <v>1167</v>
      </c>
      <c r="D21" s="27">
        <v>56</v>
      </c>
      <c r="E21" s="27">
        <v>28</v>
      </c>
      <c r="F21" s="27">
        <v>181</v>
      </c>
      <c r="G21" s="27">
        <v>0</v>
      </c>
      <c r="H21" s="27">
        <v>26</v>
      </c>
      <c r="I21" s="27">
        <v>59</v>
      </c>
      <c r="J21" s="27">
        <v>0</v>
      </c>
      <c r="K21" s="27">
        <v>266</v>
      </c>
      <c r="L21" s="27">
        <v>69</v>
      </c>
      <c r="M21" s="27">
        <v>51</v>
      </c>
      <c r="N21" s="27">
        <v>153</v>
      </c>
      <c r="O21" s="27">
        <v>37</v>
      </c>
      <c r="P21" s="27">
        <v>1</v>
      </c>
      <c r="Q21" s="27">
        <v>0</v>
      </c>
      <c r="R21" s="29">
        <v>2094</v>
      </c>
      <c r="S21" s="122">
        <v>4.37233775995991E-2</v>
      </c>
    </row>
    <row r="22" spans="1:19" x14ac:dyDescent="0.3">
      <c r="A22" s="168" t="s">
        <v>25</v>
      </c>
      <c r="B22" s="30">
        <v>16689</v>
      </c>
      <c r="C22" s="27">
        <v>431</v>
      </c>
      <c r="D22" s="27">
        <v>8</v>
      </c>
      <c r="E22" s="27">
        <v>2</v>
      </c>
      <c r="F22" s="27">
        <v>2</v>
      </c>
      <c r="G22" s="27">
        <v>0</v>
      </c>
      <c r="H22" s="27">
        <v>22</v>
      </c>
      <c r="I22" s="27">
        <v>20</v>
      </c>
      <c r="J22" s="27">
        <v>0</v>
      </c>
      <c r="K22" s="27">
        <v>11</v>
      </c>
      <c r="L22" s="27">
        <v>35</v>
      </c>
      <c r="M22" s="27">
        <v>52</v>
      </c>
      <c r="N22" s="27">
        <v>30</v>
      </c>
      <c r="O22" s="27">
        <v>5</v>
      </c>
      <c r="P22" s="27">
        <v>0</v>
      </c>
      <c r="Q22" s="27">
        <v>0</v>
      </c>
      <c r="R22" s="29">
        <v>618</v>
      </c>
      <c r="S22" s="122">
        <v>3.7030379291749058E-2</v>
      </c>
    </row>
    <row r="23" spans="1:19" x14ac:dyDescent="0.3">
      <c r="A23" s="123" t="s">
        <v>373</v>
      </c>
      <c r="B23" s="28">
        <v>894085</v>
      </c>
      <c r="C23" s="28">
        <v>22366</v>
      </c>
      <c r="D23" s="28">
        <v>762</v>
      </c>
      <c r="E23" s="28">
        <v>1151</v>
      </c>
      <c r="F23" s="28">
        <v>5019</v>
      </c>
      <c r="G23" s="28">
        <v>0</v>
      </c>
      <c r="H23" s="28">
        <v>2458</v>
      </c>
      <c r="I23" s="28">
        <v>976</v>
      </c>
      <c r="J23" s="28">
        <v>10</v>
      </c>
      <c r="K23" s="28">
        <v>3918</v>
      </c>
      <c r="L23" s="28">
        <v>1431</v>
      </c>
      <c r="M23" s="28">
        <v>4917</v>
      </c>
      <c r="N23" s="28">
        <v>4545</v>
      </c>
      <c r="O23" s="28">
        <v>851</v>
      </c>
      <c r="P23" s="28">
        <v>9</v>
      </c>
      <c r="Q23" s="28">
        <v>1</v>
      </c>
      <c r="R23" s="28">
        <v>48414</v>
      </c>
      <c r="S23" s="122">
        <v>5.4149214000905957E-2</v>
      </c>
    </row>
    <row r="24" spans="1:19" ht="17.25" thickBot="1" x14ac:dyDescent="0.35">
      <c r="A24" s="124" t="s">
        <v>291</v>
      </c>
      <c r="B24" s="125" t="s">
        <v>344</v>
      </c>
      <c r="C24" s="126">
        <v>0.46197380922873549</v>
      </c>
      <c r="D24" s="126">
        <v>1.5739248977568471E-2</v>
      </c>
      <c r="E24" s="126">
        <v>2.377411492543479E-2</v>
      </c>
      <c r="F24" s="126">
        <v>0.10366836039162226</v>
      </c>
      <c r="G24" s="126">
        <v>0</v>
      </c>
      <c r="H24" s="126">
        <v>5.0770438302970212E-2</v>
      </c>
      <c r="I24" s="126">
        <v>0.02</v>
      </c>
      <c r="J24" s="126">
        <v>2.0655182385260462E-4</v>
      </c>
      <c r="K24" s="126">
        <v>8.092700458545049E-2</v>
      </c>
      <c r="L24" s="126">
        <v>2.9557565993307722E-2</v>
      </c>
      <c r="M24" s="126">
        <v>0.10156153178832569</v>
      </c>
      <c r="N24" s="126">
        <v>9.3877803941008794E-2</v>
      </c>
      <c r="O24" s="126">
        <v>1.7577560209856652E-2</v>
      </c>
      <c r="P24" s="126">
        <v>1.8589664146734415E-4</v>
      </c>
      <c r="Q24" s="126">
        <v>2.0655182385260463E-5</v>
      </c>
      <c r="R24" s="126">
        <v>0.99984054199198602</v>
      </c>
      <c r="S24" s="127" t="s">
        <v>344</v>
      </c>
    </row>
    <row r="25" spans="1:19" x14ac:dyDescent="0.3"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</row>
  </sheetData>
  <mergeCells count="9">
    <mergeCell ref="S3:S5"/>
    <mergeCell ref="C4:J4"/>
    <mergeCell ref="K4:M4"/>
    <mergeCell ref="A3:A5"/>
    <mergeCell ref="B3:B5"/>
    <mergeCell ref="C3:M3"/>
    <mergeCell ref="N3:O4"/>
    <mergeCell ref="R3:R5"/>
    <mergeCell ref="P3:Q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24"/>
  <sheetViews>
    <sheetView workbookViewId="0">
      <selection activeCell="H10" sqref="H10"/>
    </sheetView>
  </sheetViews>
  <sheetFormatPr defaultRowHeight="16.5" x14ac:dyDescent="0.3"/>
  <cols>
    <col min="1" max="1" width="10.25" customWidth="1"/>
    <col min="2" max="17" width="10.625" customWidth="1"/>
  </cols>
  <sheetData>
    <row r="1" spans="1:17" ht="26.25" x14ac:dyDescent="0.3">
      <c r="A1" s="13" t="s">
        <v>315</v>
      </c>
    </row>
    <row r="2" spans="1:17" ht="17.25" thickBot="1" x14ac:dyDescent="0.35">
      <c r="A2" s="98" t="str">
        <f>LEFT(유지관리업체별!$A$2,43)&amp;"설치 연도 및 승강기 종류에 따라 분류"</f>
        <v>- 2026년 6월말 기준으로 보유하고 있는 전체 승강기(894,085대)를 설치 연도 및 승강기 종류에 따라 분류</v>
      </c>
    </row>
    <row r="3" spans="1:17" ht="24" x14ac:dyDescent="0.3">
      <c r="A3" s="37" t="s">
        <v>290</v>
      </c>
      <c r="B3" s="32" t="s">
        <v>267</v>
      </c>
      <c r="C3" s="32" t="s">
        <v>270</v>
      </c>
      <c r="D3" s="32" t="s">
        <v>289</v>
      </c>
      <c r="E3" s="35" t="s">
        <v>272</v>
      </c>
      <c r="F3" s="35" t="s">
        <v>271</v>
      </c>
      <c r="G3" s="32" t="s">
        <v>273</v>
      </c>
      <c r="H3" s="32" t="s">
        <v>1</v>
      </c>
      <c r="I3" s="32" t="s">
        <v>2</v>
      </c>
      <c r="J3" s="32" t="s">
        <v>274</v>
      </c>
      <c r="K3" s="32" t="s">
        <v>3</v>
      </c>
      <c r="L3" s="35" t="s">
        <v>275</v>
      </c>
      <c r="M3" s="32" t="s">
        <v>4</v>
      </c>
      <c r="N3" s="35" t="s">
        <v>294</v>
      </c>
      <c r="O3" s="35" t="s">
        <v>295</v>
      </c>
      <c r="P3" s="35" t="s">
        <v>362</v>
      </c>
      <c r="Q3" s="33" t="s">
        <v>363</v>
      </c>
    </row>
    <row r="4" spans="1:17" x14ac:dyDescent="0.3">
      <c r="A4" s="183" t="s">
        <v>375</v>
      </c>
      <c r="B4" s="173">
        <v>210097</v>
      </c>
      <c r="C4" s="174">
        <v>66278</v>
      </c>
      <c r="D4" s="174">
        <v>2659</v>
      </c>
      <c r="E4" s="174">
        <v>3243</v>
      </c>
      <c r="F4" s="174">
        <v>35581</v>
      </c>
      <c r="G4" s="175">
        <v>0</v>
      </c>
      <c r="H4" s="174">
        <v>62620</v>
      </c>
      <c r="I4" s="174">
        <v>2524</v>
      </c>
      <c r="J4" s="174">
        <v>29</v>
      </c>
      <c r="K4" s="174">
        <v>10322</v>
      </c>
      <c r="L4" s="174">
        <v>3735</v>
      </c>
      <c r="M4" s="174">
        <v>7489</v>
      </c>
      <c r="N4" s="174">
        <v>11786</v>
      </c>
      <c r="O4" s="174">
        <v>3281</v>
      </c>
      <c r="P4" s="176">
        <v>396</v>
      </c>
      <c r="Q4" s="177">
        <v>154</v>
      </c>
    </row>
    <row r="5" spans="1:17" x14ac:dyDescent="0.3">
      <c r="A5" s="184" t="s">
        <v>301</v>
      </c>
      <c r="B5" s="173">
        <v>24603</v>
      </c>
      <c r="C5" s="174">
        <v>5665</v>
      </c>
      <c r="D5" s="174">
        <v>178</v>
      </c>
      <c r="E5" s="174">
        <v>174</v>
      </c>
      <c r="F5" s="174">
        <v>5137</v>
      </c>
      <c r="G5" s="175">
        <v>0</v>
      </c>
      <c r="H5" s="174">
        <v>9938</v>
      </c>
      <c r="I5" s="174">
        <v>212</v>
      </c>
      <c r="J5" s="174">
        <v>14</v>
      </c>
      <c r="K5" s="174">
        <v>768</v>
      </c>
      <c r="L5" s="174">
        <v>323</v>
      </c>
      <c r="M5" s="174">
        <v>184</v>
      </c>
      <c r="N5" s="174">
        <v>1608</v>
      </c>
      <c r="O5" s="174">
        <v>228</v>
      </c>
      <c r="P5" s="176">
        <v>106</v>
      </c>
      <c r="Q5" s="177">
        <v>68</v>
      </c>
    </row>
    <row r="6" spans="1:17" x14ac:dyDescent="0.3">
      <c r="A6" s="184" t="s">
        <v>302</v>
      </c>
      <c r="B6" s="173">
        <v>24354</v>
      </c>
      <c r="C6" s="174">
        <v>8068</v>
      </c>
      <c r="D6" s="174">
        <v>243</v>
      </c>
      <c r="E6" s="174">
        <v>238</v>
      </c>
      <c r="F6" s="174">
        <v>4569</v>
      </c>
      <c r="G6" s="175">
        <v>0</v>
      </c>
      <c r="H6" s="174">
        <v>7538</v>
      </c>
      <c r="I6" s="174">
        <v>235</v>
      </c>
      <c r="J6" s="174">
        <v>75</v>
      </c>
      <c r="K6" s="174">
        <v>1096</v>
      </c>
      <c r="L6" s="174">
        <v>360</v>
      </c>
      <c r="M6" s="174">
        <v>174</v>
      </c>
      <c r="N6" s="174">
        <v>1372</v>
      </c>
      <c r="O6" s="174">
        <v>275</v>
      </c>
      <c r="P6" s="176">
        <v>50</v>
      </c>
      <c r="Q6" s="177">
        <v>61</v>
      </c>
    </row>
    <row r="7" spans="1:17" x14ac:dyDescent="0.3">
      <c r="A7" s="184" t="s">
        <v>303</v>
      </c>
      <c r="B7" s="173">
        <v>26343</v>
      </c>
      <c r="C7" s="174">
        <v>9923</v>
      </c>
      <c r="D7" s="174">
        <v>223</v>
      </c>
      <c r="E7" s="174">
        <v>312</v>
      </c>
      <c r="F7" s="174">
        <v>4975</v>
      </c>
      <c r="G7" s="175">
        <v>0</v>
      </c>
      <c r="H7" s="174">
        <v>6929</v>
      </c>
      <c r="I7" s="174">
        <v>237</v>
      </c>
      <c r="J7" s="174">
        <v>23</v>
      </c>
      <c r="K7" s="174">
        <v>1231</v>
      </c>
      <c r="L7" s="174">
        <v>449</v>
      </c>
      <c r="M7" s="174">
        <v>192</v>
      </c>
      <c r="N7" s="174">
        <v>1425</v>
      </c>
      <c r="O7" s="174">
        <v>274</v>
      </c>
      <c r="P7" s="176">
        <v>71</v>
      </c>
      <c r="Q7" s="177">
        <v>79</v>
      </c>
    </row>
    <row r="8" spans="1:17" x14ac:dyDescent="0.3">
      <c r="A8" s="184" t="s">
        <v>304</v>
      </c>
      <c r="B8" s="173">
        <v>28558</v>
      </c>
      <c r="C8" s="174">
        <v>12451</v>
      </c>
      <c r="D8" s="174">
        <v>247</v>
      </c>
      <c r="E8" s="174">
        <v>215</v>
      </c>
      <c r="F8" s="174">
        <v>4766</v>
      </c>
      <c r="G8" s="175">
        <v>0</v>
      </c>
      <c r="H8" s="174">
        <v>6984</v>
      </c>
      <c r="I8" s="174">
        <v>212</v>
      </c>
      <c r="J8" s="174">
        <v>33</v>
      </c>
      <c r="K8" s="174">
        <v>1265</v>
      </c>
      <c r="L8" s="174">
        <v>355</v>
      </c>
      <c r="M8" s="174">
        <v>262</v>
      </c>
      <c r="N8" s="174">
        <v>1345</v>
      </c>
      <c r="O8" s="174">
        <v>267</v>
      </c>
      <c r="P8" s="176">
        <v>54</v>
      </c>
      <c r="Q8" s="177">
        <v>102</v>
      </c>
    </row>
    <row r="9" spans="1:17" x14ac:dyDescent="0.3">
      <c r="A9" s="184" t="s">
        <v>305</v>
      </c>
      <c r="B9" s="173">
        <v>29802</v>
      </c>
      <c r="C9" s="174">
        <v>12344</v>
      </c>
      <c r="D9" s="174">
        <v>232</v>
      </c>
      <c r="E9" s="174">
        <v>277</v>
      </c>
      <c r="F9" s="174">
        <v>6737</v>
      </c>
      <c r="G9" s="175">
        <v>0</v>
      </c>
      <c r="H9" s="174">
        <v>6682</v>
      </c>
      <c r="I9" s="174">
        <v>196</v>
      </c>
      <c r="J9" s="174">
        <v>20</v>
      </c>
      <c r="K9" s="174">
        <v>1220</v>
      </c>
      <c r="L9" s="174">
        <v>440</v>
      </c>
      <c r="M9" s="174">
        <v>291</v>
      </c>
      <c r="N9" s="174">
        <v>949</v>
      </c>
      <c r="O9" s="174">
        <v>242</v>
      </c>
      <c r="P9" s="176">
        <v>53</v>
      </c>
      <c r="Q9" s="177">
        <v>119</v>
      </c>
    </row>
    <row r="10" spans="1:17" x14ac:dyDescent="0.3">
      <c r="A10" s="184" t="s">
        <v>306</v>
      </c>
      <c r="B10" s="173">
        <v>34580</v>
      </c>
      <c r="C10" s="174">
        <v>14653</v>
      </c>
      <c r="D10" s="174">
        <v>221</v>
      </c>
      <c r="E10" s="174">
        <v>279</v>
      </c>
      <c r="F10" s="174">
        <v>8686</v>
      </c>
      <c r="G10" s="175">
        <v>2</v>
      </c>
      <c r="H10" s="174">
        <v>7462</v>
      </c>
      <c r="I10" s="174">
        <v>185</v>
      </c>
      <c r="J10" s="174">
        <v>20</v>
      </c>
      <c r="K10" s="174">
        <v>841</v>
      </c>
      <c r="L10" s="174">
        <v>229</v>
      </c>
      <c r="M10" s="174">
        <v>230</v>
      </c>
      <c r="N10" s="174">
        <v>1350</v>
      </c>
      <c r="O10" s="174">
        <v>225</v>
      </c>
      <c r="P10" s="176">
        <v>76</v>
      </c>
      <c r="Q10" s="177">
        <v>121</v>
      </c>
    </row>
    <row r="11" spans="1:17" x14ac:dyDescent="0.3">
      <c r="A11" s="184" t="s">
        <v>307</v>
      </c>
      <c r="B11" s="173">
        <v>37840</v>
      </c>
      <c r="C11" s="174">
        <v>18126</v>
      </c>
      <c r="D11" s="174">
        <v>263</v>
      </c>
      <c r="E11" s="174">
        <v>362</v>
      </c>
      <c r="F11" s="174">
        <v>8505</v>
      </c>
      <c r="G11" s="175">
        <v>7</v>
      </c>
      <c r="H11" s="174">
        <v>7850</v>
      </c>
      <c r="I11" s="174">
        <v>177</v>
      </c>
      <c r="J11" s="174">
        <v>21</v>
      </c>
      <c r="K11" s="174">
        <v>690</v>
      </c>
      <c r="L11" s="174">
        <v>107</v>
      </c>
      <c r="M11" s="174">
        <v>273</v>
      </c>
      <c r="N11" s="174">
        <v>1105</v>
      </c>
      <c r="O11" s="174">
        <v>147</v>
      </c>
      <c r="P11" s="176">
        <v>68</v>
      </c>
      <c r="Q11" s="177">
        <v>139</v>
      </c>
    </row>
    <row r="12" spans="1:17" x14ac:dyDescent="0.3">
      <c r="A12" s="184" t="s">
        <v>308</v>
      </c>
      <c r="B12" s="173">
        <v>44901</v>
      </c>
      <c r="C12" s="174">
        <v>21197</v>
      </c>
      <c r="D12" s="174">
        <v>288</v>
      </c>
      <c r="E12" s="174">
        <v>321</v>
      </c>
      <c r="F12" s="174">
        <v>9333</v>
      </c>
      <c r="G12" s="175">
        <v>19</v>
      </c>
      <c r="H12" s="174">
        <v>10076</v>
      </c>
      <c r="I12" s="174">
        <v>192</v>
      </c>
      <c r="J12" s="174">
        <v>28</v>
      </c>
      <c r="K12" s="174">
        <v>814</v>
      </c>
      <c r="L12" s="174">
        <v>84</v>
      </c>
      <c r="M12" s="174">
        <v>344</v>
      </c>
      <c r="N12" s="174">
        <v>1852</v>
      </c>
      <c r="O12" s="174">
        <v>121</v>
      </c>
      <c r="P12" s="176">
        <v>50</v>
      </c>
      <c r="Q12" s="177">
        <v>182</v>
      </c>
    </row>
    <row r="13" spans="1:17" x14ac:dyDescent="0.3">
      <c r="A13" s="184" t="s">
        <v>309</v>
      </c>
      <c r="B13" s="173">
        <v>48618</v>
      </c>
      <c r="C13" s="174">
        <v>19141</v>
      </c>
      <c r="D13" s="174">
        <v>243</v>
      </c>
      <c r="E13" s="174">
        <v>268</v>
      </c>
      <c r="F13" s="174">
        <v>12108</v>
      </c>
      <c r="G13" s="175">
        <v>23</v>
      </c>
      <c r="H13" s="174">
        <v>12973</v>
      </c>
      <c r="I13" s="174">
        <v>216</v>
      </c>
      <c r="J13" s="174">
        <v>31</v>
      </c>
      <c r="K13" s="174">
        <v>952</v>
      </c>
      <c r="L13" s="174">
        <v>87</v>
      </c>
      <c r="M13" s="174">
        <v>373</v>
      </c>
      <c r="N13" s="174">
        <v>1683</v>
      </c>
      <c r="O13" s="174">
        <v>226</v>
      </c>
      <c r="P13" s="176">
        <v>56</v>
      </c>
      <c r="Q13" s="177">
        <v>238</v>
      </c>
    </row>
    <row r="14" spans="1:17" x14ac:dyDescent="0.3">
      <c r="A14" s="184" t="s">
        <v>310</v>
      </c>
      <c r="B14" s="173">
        <v>50241</v>
      </c>
      <c r="C14" s="174">
        <v>16830</v>
      </c>
      <c r="D14" s="174">
        <v>226</v>
      </c>
      <c r="E14" s="174">
        <v>358</v>
      </c>
      <c r="F14" s="174">
        <v>14727</v>
      </c>
      <c r="G14" s="175">
        <v>36</v>
      </c>
      <c r="H14" s="174">
        <v>14407</v>
      </c>
      <c r="I14" s="174">
        <v>200</v>
      </c>
      <c r="J14" s="174">
        <v>34</v>
      </c>
      <c r="K14" s="174">
        <v>909</v>
      </c>
      <c r="L14" s="174">
        <v>78</v>
      </c>
      <c r="M14" s="174">
        <v>341</v>
      </c>
      <c r="N14" s="174">
        <v>1673</v>
      </c>
      <c r="O14" s="174">
        <v>80</v>
      </c>
      <c r="P14" s="176">
        <v>85</v>
      </c>
      <c r="Q14" s="177">
        <v>257</v>
      </c>
    </row>
    <row r="15" spans="1:17" x14ac:dyDescent="0.3">
      <c r="A15" s="184" t="s">
        <v>311</v>
      </c>
      <c r="B15" s="173">
        <v>44498</v>
      </c>
      <c r="C15" s="174">
        <v>13277</v>
      </c>
      <c r="D15" s="174">
        <v>208</v>
      </c>
      <c r="E15" s="174">
        <v>384</v>
      </c>
      <c r="F15" s="174">
        <v>11841</v>
      </c>
      <c r="G15" s="175">
        <v>79</v>
      </c>
      <c r="H15" s="174">
        <v>15041</v>
      </c>
      <c r="I15" s="174">
        <v>195</v>
      </c>
      <c r="J15" s="174">
        <v>33</v>
      </c>
      <c r="K15" s="174">
        <v>905</v>
      </c>
      <c r="L15" s="174">
        <v>56</v>
      </c>
      <c r="M15" s="174">
        <v>346</v>
      </c>
      <c r="N15" s="174">
        <v>1494</v>
      </c>
      <c r="O15" s="174">
        <v>107</v>
      </c>
      <c r="P15" s="176">
        <v>51</v>
      </c>
      <c r="Q15" s="177">
        <v>481</v>
      </c>
    </row>
    <row r="16" spans="1:17" x14ac:dyDescent="0.3">
      <c r="A16" s="184" t="s">
        <v>312</v>
      </c>
      <c r="B16" s="173">
        <v>46154</v>
      </c>
      <c r="C16" s="174">
        <v>15294</v>
      </c>
      <c r="D16" s="174">
        <v>244</v>
      </c>
      <c r="E16" s="174">
        <v>501</v>
      </c>
      <c r="F16" s="174">
        <v>11078</v>
      </c>
      <c r="G16" s="175">
        <v>104</v>
      </c>
      <c r="H16" s="174">
        <v>15029</v>
      </c>
      <c r="I16" s="174">
        <v>267</v>
      </c>
      <c r="J16" s="174">
        <v>107</v>
      </c>
      <c r="K16" s="174">
        <v>879</v>
      </c>
      <c r="L16" s="174">
        <v>31</v>
      </c>
      <c r="M16" s="174">
        <v>292</v>
      </c>
      <c r="N16" s="174">
        <v>1768</v>
      </c>
      <c r="O16" s="174">
        <v>92</v>
      </c>
      <c r="P16" s="176">
        <v>13</v>
      </c>
      <c r="Q16" s="177">
        <v>455</v>
      </c>
    </row>
    <row r="17" spans="1:17" x14ac:dyDescent="0.3">
      <c r="A17" s="184" t="s">
        <v>313</v>
      </c>
      <c r="B17" s="173">
        <v>48789</v>
      </c>
      <c r="C17" s="174">
        <v>16020</v>
      </c>
      <c r="D17" s="174">
        <v>252</v>
      </c>
      <c r="E17" s="174">
        <v>604</v>
      </c>
      <c r="F17" s="174">
        <v>11734</v>
      </c>
      <c r="G17" s="175">
        <v>53</v>
      </c>
      <c r="H17" s="174">
        <v>16153</v>
      </c>
      <c r="I17" s="174">
        <v>281</v>
      </c>
      <c r="J17" s="174">
        <v>94</v>
      </c>
      <c r="K17" s="174">
        <v>1133</v>
      </c>
      <c r="L17" s="174">
        <v>50</v>
      </c>
      <c r="M17" s="174">
        <v>340</v>
      </c>
      <c r="N17" s="174">
        <v>1775</v>
      </c>
      <c r="O17" s="174">
        <v>44</v>
      </c>
      <c r="P17" s="176">
        <v>4</v>
      </c>
      <c r="Q17" s="177">
        <v>252</v>
      </c>
    </row>
    <row r="18" spans="1:17" x14ac:dyDescent="0.3">
      <c r="A18" s="184" t="s">
        <v>334</v>
      </c>
      <c r="B18" s="173">
        <v>46052</v>
      </c>
      <c r="C18" s="174">
        <v>12603</v>
      </c>
      <c r="D18" s="174">
        <v>144</v>
      </c>
      <c r="E18" s="174">
        <v>514</v>
      </c>
      <c r="F18" s="174">
        <v>12316</v>
      </c>
      <c r="G18" s="175">
        <v>150</v>
      </c>
      <c r="H18" s="174">
        <v>17161</v>
      </c>
      <c r="I18" s="174">
        <v>212</v>
      </c>
      <c r="J18" s="174">
        <v>127</v>
      </c>
      <c r="K18" s="174">
        <v>1084</v>
      </c>
      <c r="L18" s="174">
        <v>61</v>
      </c>
      <c r="M18" s="174">
        <v>295</v>
      </c>
      <c r="N18" s="174">
        <v>1063</v>
      </c>
      <c r="O18" s="174">
        <v>81</v>
      </c>
      <c r="P18" s="176">
        <v>12</v>
      </c>
      <c r="Q18" s="177">
        <v>229</v>
      </c>
    </row>
    <row r="19" spans="1:17" x14ac:dyDescent="0.3">
      <c r="A19" s="184" t="s">
        <v>370</v>
      </c>
      <c r="B19" s="173">
        <v>46925</v>
      </c>
      <c r="C19" s="174">
        <v>12245</v>
      </c>
      <c r="D19" s="174">
        <v>147</v>
      </c>
      <c r="E19" s="174">
        <v>668</v>
      </c>
      <c r="F19" s="174">
        <v>14919</v>
      </c>
      <c r="G19" s="175">
        <v>334</v>
      </c>
      <c r="H19" s="174">
        <v>15517</v>
      </c>
      <c r="I19" s="174">
        <v>162</v>
      </c>
      <c r="J19" s="174">
        <v>183</v>
      </c>
      <c r="K19" s="174">
        <v>1029</v>
      </c>
      <c r="L19" s="174">
        <v>60</v>
      </c>
      <c r="M19" s="174">
        <v>274</v>
      </c>
      <c r="N19" s="174">
        <v>1128</v>
      </c>
      <c r="O19" s="174">
        <v>48</v>
      </c>
      <c r="P19" s="176">
        <v>2</v>
      </c>
      <c r="Q19" s="177">
        <v>209</v>
      </c>
    </row>
    <row r="20" spans="1:17" x14ac:dyDescent="0.3">
      <c r="A20" s="183" t="s">
        <v>371</v>
      </c>
      <c r="B20" s="173">
        <v>48869</v>
      </c>
      <c r="C20" s="174">
        <v>11195</v>
      </c>
      <c r="D20" s="174">
        <v>134</v>
      </c>
      <c r="E20" s="174">
        <v>959</v>
      </c>
      <c r="F20" s="174">
        <v>16862</v>
      </c>
      <c r="G20" s="175">
        <v>512</v>
      </c>
      <c r="H20" s="174">
        <v>16012</v>
      </c>
      <c r="I20" s="174">
        <v>173</v>
      </c>
      <c r="J20" s="174">
        <v>90</v>
      </c>
      <c r="K20" s="174">
        <v>885</v>
      </c>
      <c r="L20" s="174">
        <v>52</v>
      </c>
      <c r="M20" s="174">
        <v>229</v>
      </c>
      <c r="N20" s="174">
        <v>1384</v>
      </c>
      <c r="O20" s="174">
        <v>154</v>
      </c>
      <c r="P20" s="176">
        <v>0</v>
      </c>
      <c r="Q20" s="177">
        <v>228</v>
      </c>
    </row>
    <row r="21" spans="1:17" x14ac:dyDescent="0.3">
      <c r="A21" s="185" t="s">
        <v>372</v>
      </c>
      <c r="B21" s="178">
        <v>36203</v>
      </c>
      <c r="C21" s="179">
        <v>7265</v>
      </c>
      <c r="D21" s="179">
        <v>141</v>
      </c>
      <c r="E21" s="179">
        <v>558</v>
      </c>
      <c r="F21" s="179">
        <v>11045</v>
      </c>
      <c r="G21" s="180">
        <v>564</v>
      </c>
      <c r="H21" s="179">
        <v>14056</v>
      </c>
      <c r="I21" s="179">
        <v>114</v>
      </c>
      <c r="J21" s="179">
        <v>95</v>
      </c>
      <c r="K21" s="179">
        <v>792</v>
      </c>
      <c r="L21" s="179">
        <v>56</v>
      </c>
      <c r="M21" s="179">
        <v>166</v>
      </c>
      <c r="N21" s="179">
        <v>1085</v>
      </c>
      <c r="O21" s="179">
        <v>39</v>
      </c>
      <c r="P21" s="181">
        <v>0</v>
      </c>
      <c r="Q21" s="182">
        <v>227</v>
      </c>
    </row>
    <row r="22" spans="1:17" x14ac:dyDescent="0.3">
      <c r="A22" s="185" t="str">
        <f>유지관리업체별!A14</f>
        <v>2026년 6월</v>
      </c>
      <c r="B22" s="178">
        <v>16658</v>
      </c>
      <c r="C22" s="179">
        <v>5813</v>
      </c>
      <c r="D22" s="179">
        <v>72</v>
      </c>
      <c r="E22" s="179">
        <v>401</v>
      </c>
      <c r="F22" s="179">
        <v>2807</v>
      </c>
      <c r="G22" s="180">
        <v>62</v>
      </c>
      <c r="H22" s="179">
        <v>6518</v>
      </c>
      <c r="I22" s="179">
        <v>97</v>
      </c>
      <c r="J22" s="179">
        <v>71</v>
      </c>
      <c r="K22" s="179">
        <v>337</v>
      </c>
      <c r="L22" s="179">
        <v>29</v>
      </c>
      <c r="M22" s="179">
        <v>77</v>
      </c>
      <c r="N22" s="179">
        <v>273</v>
      </c>
      <c r="O22" s="179">
        <v>10</v>
      </c>
      <c r="P22" s="181">
        <v>0</v>
      </c>
      <c r="Q22" s="182">
        <v>91</v>
      </c>
    </row>
    <row r="23" spans="1:17" x14ac:dyDescent="0.3">
      <c r="A23" s="100" t="s">
        <v>373</v>
      </c>
      <c r="B23" s="99">
        <v>894085</v>
      </c>
      <c r="C23" s="99">
        <v>298388</v>
      </c>
      <c r="D23" s="99">
        <v>6365</v>
      </c>
      <c r="E23" s="99">
        <v>10636</v>
      </c>
      <c r="F23" s="99">
        <v>207726</v>
      </c>
      <c r="G23" s="99">
        <v>1945</v>
      </c>
      <c r="H23" s="99">
        <v>268946</v>
      </c>
      <c r="I23" s="99">
        <v>6087</v>
      </c>
      <c r="J23" s="99">
        <v>1128</v>
      </c>
      <c r="K23" s="99">
        <v>27152</v>
      </c>
      <c r="L23" s="99">
        <v>6642</v>
      </c>
      <c r="M23" s="99">
        <v>12172</v>
      </c>
      <c r="N23" s="99">
        <v>36118</v>
      </c>
      <c r="O23" s="99">
        <v>5941</v>
      </c>
      <c r="P23" s="99">
        <v>1147</v>
      </c>
      <c r="Q23" s="101">
        <v>3692</v>
      </c>
    </row>
    <row r="24" spans="1:17" ht="17.25" thickBot="1" x14ac:dyDescent="0.35">
      <c r="A24" s="36" t="s">
        <v>291</v>
      </c>
      <c r="B24" s="34">
        <v>1</v>
      </c>
      <c r="C24" s="38">
        <v>0.33373560679353753</v>
      </c>
      <c r="D24" s="38">
        <v>7.1190099375339037E-3</v>
      </c>
      <c r="E24" s="38">
        <v>1.1895960674879906E-2</v>
      </c>
      <c r="F24" s="38">
        <v>0.23233361481290929</v>
      </c>
      <c r="G24" s="38">
        <v>2.1754083783980271E-3</v>
      </c>
      <c r="H24" s="38">
        <v>0.30080585179261482</v>
      </c>
      <c r="I24" s="38">
        <v>6.8080775317782985E-3</v>
      </c>
      <c r="J24" s="38">
        <v>1.261625013281735E-3</v>
      </c>
      <c r="K24" s="38">
        <v>3.0368477270058217E-2</v>
      </c>
      <c r="L24" s="38">
        <v>7.4288238813983009E-3</v>
      </c>
      <c r="M24" s="38">
        <v>1.3613918139774183E-2</v>
      </c>
      <c r="N24" s="38">
        <v>4.0396606586622079E-2</v>
      </c>
      <c r="O24" s="38">
        <v>6.6447820956620452E-3</v>
      </c>
      <c r="P24" s="38">
        <v>2E-3</v>
      </c>
      <c r="Q24" s="39">
        <v>4.1293613023370259E-3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24"/>
  <sheetViews>
    <sheetView workbookViewId="0">
      <selection activeCell="G8" sqref="G8"/>
    </sheetView>
  </sheetViews>
  <sheetFormatPr defaultRowHeight="16.5" x14ac:dyDescent="0.3"/>
  <sheetData>
    <row r="1" spans="1:13" ht="26.25" x14ac:dyDescent="0.3">
      <c r="A1" s="14" t="s">
        <v>316</v>
      </c>
    </row>
    <row r="2" spans="1:13" ht="17.25" thickBot="1" x14ac:dyDescent="0.35">
      <c r="A2" s="98" t="str">
        <f>LEFT(유지관리업체별!$A$2,43)&amp;"설치 연도 및 건물용도에 따라 분류"</f>
        <v>- 2026년 6월말 기준으로 보유하고 있는 전체 승강기(894,085대)를 설치 연도 및 건물용도에 따라 분류</v>
      </c>
    </row>
    <row r="3" spans="1:13" x14ac:dyDescent="0.3">
      <c r="A3" s="37" t="s">
        <v>290</v>
      </c>
      <c r="B3" s="32" t="s">
        <v>267</v>
      </c>
      <c r="C3" s="46" t="s">
        <v>5</v>
      </c>
      <c r="D3" s="46" t="s">
        <v>6</v>
      </c>
      <c r="E3" s="46" t="s">
        <v>268</v>
      </c>
      <c r="F3" s="46" t="s">
        <v>269</v>
      </c>
      <c r="G3" s="46" t="s">
        <v>7</v>
      </c>
      <c r="H3" s="46" t="s">
        <v>8</v>
      </c>
      <c r="I3" s="46" t="s">
        <v>9</v>
      </c>
      <c r="J3" s="46" t="s">
        <v>10</v>
      </c>
      <c r="K3" s="46" t="s">
        <v>11</v>
      </c>
      <c r="L3" s="46" t="s">
        <v>12</v>
      </c>
      <c r="M3" s="45" t="s">
        <v>13</v>
      </c>
    </row>
    <row r="4" spans="1:13" x14ac:dyDescent="0.3">
      <c r="A4" s="31" t="s">
        <v>369</v>
      </c>
      <c r="B4" s="16">
        <v>210097</v>
      </c>
      <c r="C4" s="54">
        <v>97657</v>
      </c>
      <c r="D4" s="54">
        <v>42358</v>
      </c>
      <c r="E4" s="54">
        <v>14745</v>
      </c>
      <c r="F4" s="54">
        <v>3111</v>
      </c>
      <c r="G4" s="54">
        <v>11801</v>
      </c>
      <c r="H4" s="54">
        <v>8211</v>
      </c>
      <c r="I4" s="54">
        <v>9441</v>
      </c>
      <c r="J4" s="54">
        <v>3273</v>
      </c>
      <c r="K4" s="54">
        <v>4588</v>
      </c>
      <c r="L4" s="54">
        <v>9719</v>
      </c>
      <c r="M4" s="55">
        <v>5193</v>
      </c>
    </row>
    <row r="5" spans="1:13" x14ac:dyDescent="0.3">
      <c r="A5" s="31" t="s">
        <v>301</v>
      </c>
      <c r="B5" s="16">
        <v>24603</v>
      </c>
      <c r="C5" s="54">
        <v>12482</v>
      </c>
      <c r="D5" s="54">
        <v>2770</v>
      </c>
      <c r="E5" s="54">
        <v>1071</v>
      </c>
      <c r="F5" s="54">
        <v>1222</v>
      </c>
      <c r="G5" s="54">
        <v>1092</v>
      </c>
      <c r="H5" s="54">
        <v>362</v>
      </c>
      <c r="I5" s="54">
        <v>2904</v>
      </c>
      <c r="J5" s="54">
        <v>297</v>
      </c>
      <c r="K5" s="54">
        <v>486</v>
      </c>
      <c r="L5" s="54">
        <v>846</v>
      </c>
      <c r="M5" s="55">
        <v>1071</v>
      </c>
    </row>
    <row r="6" spans="1:13" x14ac:dyDescent="0.3">
      <c r="A6" s="31" t="s">
        <v>302</v>
      </c>
      <c r="B6" s="16">
        <v>24354</v>
      </c>
      <c r="C6" s="54">
        <v>11329</v>
      </c>
      <c r="D6" s="54">
        <v>3637</v>
      </c>
      <c r="E6" s="54">
        <v>1001</v>
      </c>
      <c r="F6" s="54">
        <v>970</v>
      </c>
      <c r="G6" s="54">
        <v>1199</v>
      </c>
      <c r="H6" s="54">
        <v>425</v>
      </c>
      <c r="I6" s="54">
        <v>2421</v>
      </c>
      <c r="J6" s="54">
        <v>298</v>
      </c>
      <c r="K6" s="54">
        <v>540</v>
      </c>
      <c r="L6" s="54">
        <v>1397</v>
      </c>
      <c r="M6" s="55">
        <v>1137</v>
      </c>
    </row>
    <row r="7" spans="1:13" x14ac:dyDescent="0.3">
      <c r="A7" s="31" t="s">
        <v>303</v>
      </c>
      <c r="B7" s="16">
        <v>26343</v>
      </c>
      <c r="C7" s="54">
        <v>12146</v>
      </c>
      <c r="D7" s="54">
        <v>4146</v>
      </c>
      <c r="E7" s="54">
        <v>1155</v>
      </c>
      <c r="F7" s="54">
        <v>935</v>
      </c>
      <c r="G7" s="54">
        <v>1405</v>
      </c>
      <c r="H7" s="54">
        <v>504</v>
      </c>
      <c r="I7" s="54">
        <v>2251</v>
      </c>
      <c r="J7" s="54">
        <v>484</v>
      </c>
      <c r="K7" s="54">
        <v>466</v>
      </c>
      <c r="L7" s="54">
        <v>1618</v>
      </c>
      <c r="M7" s="55">
        <v>1233</v>
      </c>
    </row>
    <row r="8" spans="1:13" x14ac:dyDescent="0.3">
      <c r="A8" s="31" t="s">
        <v>304</v>
      </c>
      <c r="B8" s="16">
        <v>28558</v>
      </c>
      <c r="C8" s="54">
        <v>14079</v>
      </c>
      <c r="D8" s="54">
        <v>4324</v>
      </c>
      <c r="E8" s="54">
        <v>988</v>
      </c>
      <c r="F8" s="54">
        <v>997</v>
      </c>
      <c r="G8" s="54">
        <v>1548</v>
      </c>
      <c r="H8" s="54">
        <v>564</v>
      </c>
      <c r="I8" s="54">
        <v>2247</v>
      </c>
      <c r="J8" s="54">
        <v>459</v>
      </c>
      <c r="K8" s="54">
        <v>507</v>
      </c>
      <c r="L8" s="54">
        <v>1560</v>
      </c>
      <c r="M8" s="55">
        <v>1285</v>
      </c>
    </row>
    <row r="9" spans="1:13" x14ac:dyDescent="0.3">
      <c r="A9" s="31" t="s">
        <v>305</v>
      </c>
      <c r="B9" s="16">
        <v>29802</v>
      </c>
      <c r="C9" s="54">
        <v>16521</v>
      </c>
      <c r="D9" s="54">
        <v>3739</v>
      </c>
      <c r="E9" s="54">
        <v>813</v>
      </c>
      <c r="F9" s="54">
        <v>389</v>
      </c>
      <c r="G9" s="54">
        <v>1575</v>
      </c>
      <c r="H9" s="54">
        <v>660</v>
      </c>
      <c r="I9" s="54">
        <v>2091</v>
      </c>
      <c r="J9" s="54">
        <v>411</v>
      </c>
      <c r="K9" s="54">
        <v>540</v>
      </c>
      <c r="L9" s="54">
        <v>1726</v>
      </c>
      <c r="M9" s="55">
        <v>1337</v>
      </c>
    </row>
    <row r="10" spans="1:13" x14ac:dyDescent="0.3">
      <c r="A10" s="31" t="s">
        <v>306</v>
      </c>
      <c r="B10" s="16">
        <v>34580</v>
      </c>
      <c r="C10" s="54">
        <v>20451</v>
      </c>
      <c r="D10" s="54">
        <v>4133</v>
      </c>
      <c r="E10" s="54">
        <v>1195</v>
      </c>
      <c r="F10" s="54">
        <v>646</v>
      </c>
      <c r="G10" s="54">
        <v>1882</v>
      </c>
      <c r="H10" s="54">
        <v>753</v>
      </c>
      <c r="I10" s="54">
        <v>2003</v>
      </c>
      <c r="J10" s="54">
        <v>410</v>
      </c>
      <c r="K10" s="54">
        <v>484</v>
      </c>
      <c r="L10" s="54">
        <v>1354</v>
      </c>
      <c r="M10" s="55">
        <v>1269</v>
      </c>
    </row>
    <row r="11" spans="1:13" x14ac:dyDescent="0.3">
      <c r="A11" s="31" t="s">
        <v>307</v>
      </c>
      <c r="B11" s="16">
        <v>37840</v>
      </c>
      <c r="C11" s="54">
        <v>23729</v>
      </c>
      <c r="D11" s="54">
        <v>4923</v>
      </c>
      <c r="E11" s="54">
        <v>699</v>
      </c>
      <c r="F11" s="54">
        <v>631</v>
      </c>
      <c r="G11" s="54">
        <v>1759</v>
      </c>
      <c r="H11" s="54">
        <v>865</v>
      </c>
      <c r="I11" s="54">
        <v>1791</v>
      </c>
      <c r="J11" s="54">
        <v>300</v>
      </c>
      <c r="K11" s="54">
        <v>502</v>
      </c>
      <c r="L11" s="54">
        <v>1314</v>
      </c>
      <c r="M11" s="55">
        <v>1327</v>
      </c>
    </row>
    <row r="12" spans="1:13" x14ac:dyDescent="0.3">
      <c r="A12" s="31" t="s">
        <v>308</v>
      </c>
      <c r="B12" s="16">
        <v>44901</v>
      </c>
      <c r="C12" s="54">
        <v>27708</v>
      </c>
      <c r="D12" s="54">
        <v>5971</v>
      </c>
      <c r="E12" s="54">
        <v>1159</v>
      </c>
      <c r="F12" s="54">
        <v>1229</v>
      </c>
      <c r="G12" s="54">
        <v>2270</v>
      </c>
      <c r="H12" s="54">
        <v>1097</v>
      </c>
      <c r="I12" s="54">
        <v>1767</v>
      </c>
      <c r="J12" s="54">
        <v>378</v>
      </c>
      <c r="K12" s="54">
        <v>492</v>
      </c>
      <c r="L12" s="54">
        <v>1498</v>
      </c>
      <c r="M12" s="55">
        <v>1332</v>
      </c>
    </row>
    <row r="13" spans="1:13" x14ac:dyDescent="0.3">
      <c r="A13" s="31" t="s">
        <v>309</v>
      </c>
      <c r="B13" s="16">
        <v>48618</v>
      </c>
      <c r="C13" s="54">
        <v>30104</v>
      </c>
      <c r="D13" s="54">
        <v>6365</v>
      </c>
      <c r="E13" s="54">
        <v>1014</v>
      </c>
      <c r="F13" s="54">
        <v>928</v>
      </c>
      <c r="G13" s="54">
        <v>2872</v>
      </c>
      <c r="H13" s="54">
        <v>1306</v>
      </c>
      <c r="I13" s="54">
        <v>2033</v>
      </c>
      <c r="J13" s="54">
        <v>413</v>
      </c>
      <c r="K13" s="54">
        <v>453</v>
      </c>
      <c r="L13" s="54">
        <v>1739</v>
      </c>
      <c r="M13" s="55">
        <v>1391</v>
      </c>
    </row>
    <row r="14" spans="1:13" x14ac:dyDescent="0.3">
      <c r="A14" s="31" t="s">
        <v>310</v>
      </c>
      <c r="B14" s="16">
        <v>50241</v>
      </c>
      <c r="C14" s="54">
        <v>31360</v>
      </c>
      <c r="D14" s="54">
        <v>6734</v>
      </c>
      <c r="E14" s="54">
        <v>734</v>
      </c>
      <c r="F14" s="54">
        <v>831</v>
      </c>
      <c r="G14" s="54">
        <v>3188</v>
      </c>
      <c r="H14" s="54">
        <v>945</v>
      </c>
      <c r="I14" s="54">
        <v>2071</v>
      </c>
      <c r="J14" s="54">
        <v>402</v>
      </c>
      <c r="K14" s="54">
        <v>623</v>
      </c>
      <c r="L14" s="54">
        <v>1757</v>
      </c>
      <c r="M14" s="55">
        <v>1596</v>
      </c>
    </row>
    <row r="15" spans="1:13" x14ac:dyDescent="0.3">
      <c r="A15" s="31" t="s">
        <v>311</v>
      </c>
      <c r="B15" s="16">
        <v>44498</v>
      </c>
      <c r="C15" s="54">
        <v>25200</v>
      </c>
      <c r="D15" s="54">
        <v>6570</v>
      </c>
      <c r="E15" s="54">
        <v>839</v>
      </c>
      <c r="F15" s="54">
        <v>325</v>
      </c>
      <c r="G15" s="54">
        <v>3665</v>
      </c>
      <c r="H15" s="54">
        <v>907</v>
      </c>
      <c r="I15" s="54">
        <v>2404</v>
      </c>
      <c r="J15" s="54">
        <v>421</v>
      </c>
      <c r="K15" s="54">
        <v>605</v>
      </c>
      <c r="L15" s="54">
        <v>1965</v>
      </c>
      <c r="M15" s="55">
        <v>1597</v>
      </c>
    </row>
    <row r="16" spans="1:13" x14ac:dyDescent="0.3">
      <c r="A16" s="31" t="s">
        <v>312</v>
      </c>
      <c r="B16" s="16">
        <v>46154</v>
      </c>
      <c r="C16" s="54">
        <v>24502</v>
      </c>
      <c r="D16" s="54">
        <v>7237</v>
      </c>
      <c r="E16" s="54">
        <v>949</v>
      </c>
      <c r="F16" s="54">
        <v>527</v>
      </c>
      <c r="G16" s="54">
        <v>3980</v>
      </c>
      <c r="H16" s="54">
        <v>1252</v>
      </c>
      <c r="I16" s="54">
        <v>2751</v>
      </c>
      <c r="J16" s="54">
        <v>435</v>
      </c>
      <c r="K16" s="54">
        <v>699</v>
      </c>
      <c r="L16" s="54">
        <v>2116</v>
      </c>
      <c r="M16" s="55">
        <v>1706</v>
      </c>
    </row>
    <row r="17" spans="1:13" x14ac:dyDescent="0.3">
      <c r="A17" s="31" t="s">
        <v>313</v>
      </c>
      <c r="B17" s="16">
        <v>48789</v>
      </c>
      <c r="C17" s="54">
        <v>25720</v>
      </c>
      <c r="D17" s="54">
        <v>8692</v>
      </c>
      <c r="E17" s="54">
        <v>763</v>
      </c>
      <c r="F17" s="54">
        <v>532</v>
      </c>
      <c r="G17" s="54">
        <v>3544</v>
      </c>
      <c r="H17" s="54">
        <v>1271</v>
      </c>
      <c r="I17" s="54">
        <v>2646</v>
      </c>
      <c r="J17" s="54">
        <v>627</v>
      </c>
      <c r="K17" s="54">
        <v>760</v>
      </c>
      <c r="L17" s="54">
        <v>2308</v>
      </c>
      <c r="M17" s="55">
        <v>1926</v>
      </c>
    </row>
    <row r="18" spans="1:13" x14ac:dyDescent="0.3">
      <c r="A18" s="31" t="s">
        <v>334</v>
      </c>
      <c r="B18" s="16">
        <v>46052</v>
      </c>
      <c r="C18" s="54">
        <v>26807</v>
      </c>
      <c r="D18" s="54">
        <v>6920</v>
      </c>
      <c r="E18" s="54">
        <v>481</v>
      </c>
      <c r="F18" s="54">
        <v>413</v>
      </c>
      <c r="G18" s="54">
        <v>3001</v>
      </c>
      <c r="H18" s="54">
        <v>821</v>
      </c>
      <c r="I18" s="54">
        <v>2402</v>
      </c>
      <c r="J18" s="54">
        <v>461</v>
      </c>
      <c r="K18" s="54">
        <v>574</v>
      </c>
      <c r="L18" s="54">
        <v>2242</v>
      </c>
      <c r="M18" s="55">
        <v>1930</v>
      </c>
    </row>
    <row r="19" spans="1:13" x14ac:dyDescent="0.3">
      <c r="A19" s="31" t="s">
        <v>370</v>
      </c>
      <c r="B19" s="16">
        <v>46925</v>
      </c>
      <c r="C19" s="54">
        <v>28745</v>
      </c>
      <c r="D19" s="54">
        <v>5729</v>
      </c>
      <c r="E19" s="54">
        <v>568</v>
      </c>
      <c r="F19" s="54">
        <v>423</v>
      </c>
      <c r="G19" s="54">
        <v>2891</v>
      </c>
      <c r="H19" s="54">
        <v>744</v>
      </c>
      <c r="I19" s="54">
        <v>2663</v>
      </c>
      <c r="J19" s="54">
        <v>373</v>
      </c>
      <c r="K19" s="54">
        <v>514</v>
      </c>
      <c r="L19" s="54">
        <v>2180</v>
      </c>
      <c r="M19" s="55">
        <v>2095</v>
      </c>
    </row>
    <row r="20" spans="1:13" x14ac:dyDescent="0.3">
      <c r="A20" s="31" t="s">
        <v>371</v>
      </c>
      <c r="B20" s="16">
        <v>48869</v>
      </c>
      <c r="C20" s="54">
        <v>30142</v>
      </c>
      <c r="D20" s="54">
        <v>5136</v>
      </c>
      <c r="E20" s="54">
        <v>415</v>
      </c>
      <c r="F20" s="54">
        <v>1104</v>
      </c>
      <c r="G20" s="54">
        <v>2979</v>
      </c>
      <c r="H20" s="54">
        <v>850</v>
      </c>
      <c r="I20" s="54">
        <v>3177</v>
      </c>
      <c r="J20" s="54">
        <v>542</v>
      </c>
      <c r="K20" s="54">
        <v>465</v>
      </c>
      <c r="L20" s="54">
        <v>2178</v>
      </c>
      <c r="M20" s="55">
        <v>1881</v>
      </c>
    </row>
    <row r="21" spans="1:13" x14ac:dyDescent="0.3">
      <c r="A21" s="31" t="s">
        <v>372</v>
      </c>
      <c r="B21" s="16">
        <v>36203</v>
      </c>
      <c r="C21" s="54">
        <v>19900</v>
      </c>
      <c r="D21" s="54">
        <v>4548</v>
      </c>
      <c r="E21" s="54">
        <v>566</v>
      </c>
      <c r="F21" s="54">
        <v>461</v>
      </c>
      <c r="G21" s="54">
        <v>2696</v>
      </c>
      <c r="H21" s="54">
        <v>841</v>
      </c>
      <c r="I21" s="54">
        <v>2938</v>
      </c>
      <c r="J21" s="54">
        <v>510</v>
      </c>
      <c r="K21" s="54">
        <v>392</v>
      </c>
      <c r="L21" s="54">
        <v>1757</v>
      </c>
      <c r="M21" s="55">
        <v>1594</v>
      </c>
    </row>
    <row r="22" spans="1:13" x14ac:dyDescent="0.3">
      <c r="A22" s="31" t="str">
        <f>유지관리업체별!A14</f>
        <v>2026년 6월</v>
      </c>
      <c r="B22" s="16">
        <v>16658</v>
      </c>
      <c r="C22" s="54">
        <v>9725</v>
      </c>
      <c r="D22" s="54">
        <v>2042</v>
      </c>
      <c r="E22" s="54">
        <v>207</v>
      </c>
      <c r="F22" s="54">
        <v>90</v>
      </c>
      <c r="G22" s="54">
        <v>923</v>
      </c>
      <c r="H22" s="54">
        <v>340</v>
      </c>
      <c r="I22" s="54">
        <v>1349</v>
      </c>
      <c r="J22" s="54">
        <v>229</v>
      </c>
      <c r="K22" s="54">
        <v>178</v>
      </c>
      <c r="L22" s="54">
        <v>794</v>
      </c>
      <c r="M22" s="55">
        <v>781</v>
      </c>
    </row>
    <row r="23" spans="1:13" x14ac:dyDescent="0.3">
      <c r="A23" s="42" t="s">
        <v>373</v>
      </c>
      <c r="B23" s="17">
        <v>894085</v>
      </c>
      <c r="C23" s="17">
        <v>488307</v>
      </c>
      <c r="D23" s="17">
        <v>135974</v>
      </c>
      <c r="E23" s="17">
        <v>29362</v>
      </c>
      <c r="F23" s="17">
        <v>15764</v>
      </c>
      <c r="G23" s="17">
        <v>54270</v>
      </c>
      <c r="H23" s="17">
        <v>22718</v>
      </c>
      <c r="I23" s="17">
        <v>51350</v>
      </c>
      <c r="J23" s="17">
        <v>10723</v>
      </c>
      <c r="K23" s="17">
        <v>13868</v>
      </c>
      <c r="L23" s="17">
        <v>40068</v>
      </c>
      <c r="M23" s="43">
        <v>31681</v>
      </c>
    </row>
    <row r="24" spans="1:13" ht="17.25" thickBot="1" x14ac:dyDescent="0.35">
      <c r="A24" s="44" t="s">
        <v>291</v>
      </c>
      <c r="B24" s="40">
        <v>1</v>
      </c>
      <c r="C24" s="56">
        <v>0.54615277070972001</v>
      </c>
      <c r="D24" s="56">
        <v>0.15208173719500942</v>
      </c>
      <c r="E24" s="56">
        <v>3.2840278049626151E-2</v>
      </c>
      <c r="F24" s="56">
        <v>1.7631433252990488E-2</v>
      </c>
      <c r="G24" s="56">
        <v>6.0698926835815389E-2</v>
      </c>
      <c r="H24" s="56">
        <v>2.5409217244445437E-2</v>
      </c>
      <c r="I24" s="56">
        <v>5.7433018113490331E-2</v>
      </c>
      <c r="J24" s="56">
        <v>1.1993266859414932E-2</v>
      </c>
      <c r="K24" s="56">
        <v>1.5510829507261613E-2</v>
      </c>
      <c r="L24" s="57">
        <v>4.4814531056890566E-2</v>
      </c>
      <c r="M24" s="41">
        <v>3.5433991175335681E-2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T25"/>
  <sheetViews>
    <sheetView workbookViewId="0">
      <selection activeCell="B4" sqref="B4:B22"/>
    </sheetView>
  </sheetViews>
  <sheetFormatPr defaultRowHeight="16.5" x14ac:dyDescent="0.3"/>
  <sheetData>
    <row r="1" spans="1:20" ht="26.25" x14ac:dyDescent="0.3">
      <c r="A1" s="15" t="s">
        <v>292</v>
      </c>
    </row>
    <row r="2" spans="1:20" ht="17.25" thickBot="1" x14ac:dyDescent="0.35">
      <c r="A2" s="98" t="str">
        <f>LEFT(유지관리업체별!$A$2,43)&amp;"설치 연도 및 지역에 따라 분류"</f>
        <v>- 2026년 6월말 기준으로 보유하고 있는 전체 승강기(894,085대)를 설치 연도 및 지역에 따라 분류</v>
      </c>
    </row>
    <row r="3" spans="1:20" x14ac:dyDescent="0.3">
      <c r="A3" s="37" t="s">
        <v>384</v>
      </c>
      <c r="B3" s="32" t="s">
        <v>0</v>
      </c>
      <c r="C3" s="46" t="s">
        <v>15</v>
      </c>
      <c r="D3" s="46" t="s">
        <v>16</v>
      </c>
      <c r="E3" s="46" t="s">
        <v>27</v>
      </c>
      <c r="F3" s="46" t="s">
        <v>26</v>
      </c>
      <c r="G3" s="46" t="s">
        <v>28</v>
      </c>
      <c r="H3" s="46" t="s">
        <v>29</v>
      </c>
      <c r="I3" s="46" t="s">
        <v>17</v>
      </c>
      <c r="J3" s="46" t="s">
        <v>30</v>
      </c>
      <c r="K3" s="46" t="s">
        <v>18</v>
      </c>
      <c r="L3" s="46" t="s">
        <v>19</v>
      </c>
      <c r="M3" s="46" t="s">
        <v>20</v>
      </c>
      <c r="N3" s="46" t="s">
        <v>21</v>
      </c>
      <c r="O3" s="46" t="s">
        <v>22</v>
      </c>
      <c r="P3" s="46" t="s">
        <v>389</v>
      </c>
      <c r="Q3" s="46" t="s">
        <v>23</v>
      </c>
      <c r="R3" s="46" t="s">
        <v>24</v>
      </c>
      <c r="S3" s="45" t="s">
        <v>25</v>
      </c>
    </row>
    <row r="4" spans="1:20" x14ac:dyDescent="0.3">
      <c r="A4" s="31" t="s">
        <v>374</v>
      </c>
      <c r="B4" s="18">
        <v>210097</v>
      </c>
      <c r="C4" s="58">
        <v>49650</v>
      </c>
      <c r="D4" s="58">
        <v>13438</v>
      </c>
      <c r="E4" s="58">
        <v>10291</v>
      </c>
      <c r="F4" s="58">
        <v>12101</v>
      </c>
      <c r="G4" s="58">
        <v>5906</v>
      </c>
      <c r="H4" s="58">
        <v>6867</v>
      </c>
      <c r="I4" s="58">
        <v>4843</v>
      </c>
      <c r="J4" s="58">
        <v>355</v>
      </c>
      <c r="K4" s="58">
        <v>53703</v>
      </c>
      <c r="L4" s="58">
        <v>5169</v>
      </c>
      <c r="M4" s="58">
        <v>5746</v>
      </c>
      <c r="N4" s="58">
        <v>8921</v>
      </c>
      <c r="O4" s="58">
        <v>5645</v>
      </c>
      <c r="P4" s="58">
        <v>4897</v>
      </c>
      <c r="Q4" s="58">
        <v>7893</v>
      </c>
      <c r="R4" s="58">
        <v>12498</v>
      </c>
      <c r="S4" s="59">
        <v>2174</v>
      </c>
      <c r="T4" s="198"/>
    </row>
    <row r="5" spans="1:20" x14ac:dyDescent="0.3">
      <c r="A5" s="31" t="s">
        <v>301</v>
      </c>
      <c r="B5" s="18">
        <v>24603</v>
      </c>
      <c r="C5" s="58">
        <v>5005</v>
      </c>
      <c r="D5" s="58">
        <v>1496</v>
      </c>
      <c r="E5" s="58">
        <v>866</v>
      </c>
      <c r="F5" s="58">
        <v>1360</v>
      </c>
      <c r="G5" s="58">
        <v>755</v>
      </c>
      <c r="H5" s="58">
        <v>570</v>
      </c>
      <c r="I5" s="58">
        <v>601</v>
      </c>
      <c r="J5" s="58">
        <v>31</v>
      </c>
      <c r="K5" s="58">
        <v>7221</v>
      </c>
      <c r="L5" s="58">
        <v>756</v>
      </c>
      <c r="M5" s="58">
        <v>857</v>
      </c>
      <c r="N5" s="58">
        <v>1203</v>
      </c>
      <c r="O5" s="58">
        <v>812</v>
      </c>
      <c r="P5" s="58">
        <v>585</v>
      </c>
      <c r="Q5" s="58">
        <v>1060</v>
      </c>
      <c r="R5" s="58">
        <v>1207</v>
      </c>
      <c r="S5" s="59">
        <v>218</v>
      </c>
      <c r="T5" s="198"/>
    </row>
    <row r="6" spans="1:20" x14ac:dyDescent="0.3">
      <c r="A6" s="31" t="s">
        <v>302</v>
      </c>
      <c r="B6" s="18">
        <v>24354</v>
      </c>
      <c r="C6" s="58">
        <v>5060</v>
      </c>
      <c r="D6" s="58">
        <v>1390</v>
      </c>
      <c r="E6" s="58">
        <v>947</v>
      </c>
      <c r="F6" s="58">
        <v>1740</v>
      </c>
      <c r="G6" s="58">
        <v>810</v>
      </c>
      <c r="H6" s="58">
        <v>848</v>
      </c>
      <c r="I6" s="58">
        <v>578</v>
      </c>
      <c r="J6" s="58">
        <v>34</v>
      </c>
      <c r="K6" s="58">
        <v>6179</v>
      </c>
      <c r="L6" s="58">
        <v>579</v>
      </c>
      <c r="M6" s="58">
        <v>822</v>
      </c>
      <c r="N6" s="58">
        <v>1248</v>
      </c>
      <c r="O6" s="58">
        <v>924</v>
      </c>
      <c r="P6" s="58">
        <v>561</v>
      </c>
      <c r="Q6" s="58">
        <v>1094</v>
      </c>
      <c r="R6" s="58">
        <v>1254</v>
      </c>
      <c r="S6" s="59">
        <v>286</v>
      </c>
      <c r="T6" s="198"/>
    </row>
    <row r="7" spans="1:20" x14ac:dyDescent="0.3">
      <c r="A7" s="31" t="s">
        <v>303</v>
      </c>
      <c r="B7" s="18">
        <v>26343</v>
      </c>
      <c r="C7" s="58">
        <v>5169</v>
      </c>
      <c r="D7" s="58">
        <v>2289</v>
      </c>
      <c r="E7" s="58">
        <v>769</v>
      </c>
      <c r="F7" s="58">
        <v>1931</v>
      </c>
      <c r="G7" s="58">
        <v>701</v>
      </c>
      <c r="H7" s="58">
        <v>1168</v>
      </c>
      <c r="I7" s="58">
        <v>524</v>
      </c>
      <c r="J7" s="58">
        <v>258</v>
      </c>
      <c r="K7" s="58">
        <v>6230</v>
      </c>
      <c r="L7" s="58">
        <v>727</v>
      </c>
      <c r="M7" s="58">
        <v>772</v>
      </c>
      <c r="N7" s="58">
        <v>1417</v>
      </c>
      <c r="O7" s="58">
        <v>861</v>
      </c>
      <c r="P7" s="58">
        <v>744</v>
      </c>
      <c r="Q7" s="58">
        <v>1070</v>
      </c>
      <c r="R7" s="58">
        <v>1270</v>
      </c>
      <c r="S7" s="59">
        <v>443</v>
      </c>
      <c r="T7" s="198"/>
    </row>
    <row r="8" spans="1:20" x14ac:dyDescent="0.3">
      <c r="A8" s="31" t="s">
        <v>304</v>
      </c>
      <c r="B8" s="18">
        <v>28558</v>
      </c>
      <c r="C8" s="58">
        <v>5490</v>
      </c>
      <c r="D8" s="58">
        <v>2371</v>
      </c>
      <c r="E8" s="58">
        <v>874</v>
      </c>
      <c r="F8" s="58">
        <v>1796</v>
      </c>
      <c r="G8" s="58">
        <v>866</v>
      </c>
      <c r="H8" s="58">
        <v>972</v>
      </c>
      <c r="I8" s="58">
        <v>809</v>
      </c>
      <c r="J8" s="58">
        <v>217</v>
      </c>
      <c r="K8" s="58">
        <v>6850</v>
      </c>
      <c r="L8" s="58">
        <v>714</v>
      </c>
      <c r="M8" s="58">
        <v>884</v>
      </c>
      <c r="N8" s="58">
        <v>1451</v>
      </c>
      <c r="O8" s="58">
        <v>1046</v>
      </c>
      <c r="P8" s="58">
        <v>924</v>
      </c>
      <c r="Q8" s="58">
        <v>1167</v>
      </c>
      <c r="R8" s="58">
        <v>1566</v>
      </c>
      <c r="S8" s="59">
        <v>561</v>
      </c>
      <c r="T8" s="198"/>
    </row>
    <row r="9" spans="1:20" x14ac:dyDescent="0.3">
      <c r="A9" s="31" t="s">
        <v>305</v>
      </c>
      <c r="B9" s="18">
        <v>29802</v>
      </c>
      <c r="C9" s="58">
        <v>5125</v>
      </c>
      <c r="D9" s="58">
        <v>2500</v>
      </c>
      <c r="E9" s="58">
        <v>966</v>
      </c>
      <c r="F9" s="58">
        <v>1438</v>
      </c>
      <c r="G9" s="58">
        <v>984</v>
      </c>
      <c r="H9" s="58">
        <v>892</v>
      </c>
      <c r="I9" s="58">
        <v>949</v>
      </c>
      <c r="J9" s="58">
        <v>428</v>
      </c>
      <c r="K9" s="58">
        <v>7043</v>
      </c>
      <c r="L9" s="58">
        <v>705</v>
      </c>
      <c r="M9" s="58">
        <v>971</v>
      </c>
      <c r="N9" s="58">
        <v>1477</v>
      </c>
      <c r="O9" s="58">
        <v>1123</v>
      </c>
      <c r="P9" s="58">
        <v>990</v>
      </c>
      <c r="Q9" s="58">
        <v>1322</v>
      </c>
      <c r="R9" s="58">
        <v>2049</v>
      </c>
      <c r="S9" s="59">
        <v>840</v>
      </c>
      <c r="T9" s="198"/>
    </row>
    <row r="10" spans="1:20" x14ac:dyDescent="0.3">
      <c r="A10" s="31" t="s">
        <v>306</v>
      </c>
      <c r="B10" s="18">
        <v>34580</v>
      </c>
      <c r="C10" s="58">
        <v>6397</v>
      </c>
      <c r="D10" s="58">
        <v>2753</v>
      </c>
      <c r="E10" s="58">
        <v>1674</v>
      </c>
      <c r="F10" s="58">
        <v>1424</v>
      </c>
      <c r="G10" s="58">
        <v>1148</v>
      </c>
      <c r="H10" s="58">
        <v>959</v>
      </c>
      <c r="I10" s="58">
        <v>989</v>
      </c>
      <c r="J10" s="58">
        <v>1101</v>
      </c>
      <c r="K10" s="58">
        <v>7795</v>
      </c>
      <c r="L10" s="58">
        <v>799</v>
      </c>
      <c r="M10" s="58">
        <v>1340</v>
      </c>
      <c r="N10" s="58">
        <v>1602</v>
      </c>
      <c r="O10" s="58">
        <v>1246</v>
      </c>
      <c r="P10" s="58">
        <v>1057</v>
      </c>
      <c r="Q10" s="58">
        <v>1521</v>
      </c>
      <c r="R10" s="58">
        <v>2107</v>
      </c>
      <c r="S10" s="59">
        <v>668</v>
      </c>
      <c r="T10" s="198"/>
    </row>
    <row r="11" spans="1:20" x14ac:dyDescent="0.3">
      <c r="A11" s="31" t="s">
        <v>307</v>
      </c>
      <c r="B11" s="18">
        <v>37840</v>
      </c>
      <c r="C11" s="58">
        <v>6871</v>
      </c>
      <c r="D11" s="58">
        <v>2143</v>
      </c>
      <c r="E11" s="58">
        <v>1827</v>
      </c>
      <c r="F11" s="58">
        <v>1711</v>
      </c>
      <c r="G11" s="58">
        <v>1009</v>
      </c>
      <c r="H11" s="58">
        <v>1170</v>
      </c>
      <c r="I11" s="58">
        <v>926</v>
      </c>
      <c r="J11" s="58">
        <v>590</v>
      </c>
      <c r="K11" s="58">
        <v>9621</v>
      </c>
      <c r="L11" s="58">
        <v>917</v>
      </c>
      <c r="M11" s="58">
        <v>1194</v>
      </c>
      <c r="N11" s="58">
        <v>2048</v>
      </c>
      <c r="O11" s="58">
        <v>1131</v>
      </c>
      <c r="P11" s="58">
        <v>1169</v>
      </c>
      <c r="Q11" s="58">
        <v>2002</v>
      </c>
      <c r="R11" s="58">
        <v>2375</v>
      </c>
      <c r="S11" s="59">
        <v>1136</v>
      </c>
      <c r="T11" s="198"/>
    </row>
    <row r="12" spans="1:20" x14ac:dyDescent="0.3">
      <c r="A12" s="31" t="s">
        <v>308</v>
      </c>
      <c r="B12" s="18">
        <v>44901</v>
      </c>
      <c r="C12" s="58">
        <v>8775</v>
      </c>
      <c r="D12" s="58">
        <v>2653</v>
      </c>
      <c r="E12" s="58">
        <v>2035</v>
      </c>
      <c r="F12" s="58">
        <v>2405</v>
      </c>
      <c r="G12" s="58">
        <v>1079</v>
      </c>
      <c r="H12" s="58">
        <v>1203</v>
      </c>
      <c r="I12" s="58">
        <v>1016</v>
      </c>
      <c r="J12" s="58">
        <v>689</v>
      </c>
      <c r="K12" s="58">
        <v>11952</v>
      </c>
      <c r="L12" s="58">
        <v>1059</v>
      </c>
      <c r="M12" s="58">
        <v>1341</v>
      </c>
      <c r="N12" s="58">
        <v>2375</v>
      </c>
      <c r="O12" s="58">
        <v>1071</v>
      </c>
      <c r="P12" s="58">
        <v>1039</v>
      </c>
      <c r="Q12" s="58">
        <v>1986</v>
      </c>
      <c r="R12" s="58">
        <v>2588</v>
      </c>
      <c r="S12" s="59">
        <v>1635</v>
      </c>
      <c r="T12" s="198"/>
    </row>
    <row r="13" spans="1:20" x14ac:dyDescent="0.3">
      <c r="A13" s="31" t="s">
        <v>309</v>
      </c>
      <c r="B13" s="18">
        <v>48618</v>
      </c>
      <c r="C13" s="58">
        <v>8200</v>
      </c>
      <c r="D13" s="58">
        <v>2860</v>
      </c>
      <c r="E13" s="58">
        <v>1532</v>
      </c>
      <c r="F13" s="58">
        <v>2655</v>
      </c>
      <c r="G13" s="58">
        <v>1023</v>
      </c>
      <c r="H13" s="58">
        <v>1480</v>
      </c>
      <c r="I13" s="58">
        <v>1063</v>
      </c>
      <c r="J13" s="58">
        <v>803</v>
      </c>
      <c r="K13" s="58">
        <v>14351</v>
      </c>
      <c r="L13" s="58">
        <v>1534</v>
      </c>
      <c r="M13" s="58">
        <v>1674</v>
      </c>
      <c r="N13" s="58">
        <v>2579</v>
      </c>
      <c r="O13" s="58">
        <v>1378</v>
      </c>
      <c r="P13" s="58">
        <v>1132</v>
      </c>
      <c r="Q13" s="58">
        <v>1935</v>
      </c>
      <c r="R13" s="58">
        <v>2578</v>
      </c>
      <c r="S13" s="59">
        <v>1841</v>
      </c>
      <c r="T13" s="198"/>
    </row>
    <row r="14" spans="1:20" x14ac:dyDescent="0.3">
      <c r="A14" s="31" t="s">
        <v>310</v>
      </c>
      <c r="B14" s="18">
        <v>50241</v>
      </c>
      <c r="C14" s="58">
        <v>8708</v>
      </c>
      <c r="D14" s="58">
        <v>2700</v>
      </c>
      <c r="E14" s="58">
        <v>1615</v>
      </c>
      <c r="F14" s="58">
        <v>2384</v>
      </c>
      <c r="G14" s="58">
        <v>1434</v>
      </c>
      <c r="H14" s="58">
        <v>1541</v>
      </c>
      <c r="I14" s="58">
        <v>1098</v>
      </c>
      <c r="J14" s="58">
        <v>722</v>
      </c>
      <c r="K14" s="58">
        <v>15925</v>
      </c>
      <c r="L14" s="58">
        <v>1540</v>
      </c>
      <c r="M14" s="58">
        <v>1742</v>
      </c>
      <c r="N14" s="58">
        <v>2094</v>
      </c>
      <c r="O14" s="58">
        <v>1704</v>
      </c>
      <c r="P14" s="58">
        <v>1034</v>
      </c>
      <c r="Q14" s="58">
        <v>1826</v>
      </c>
      <c r="R14" s="58">
        <v>2862</v>
      </c>
      <c r="S14" s="59">
        <v>1312</v>
      </c>
      <c r="T14" s="198"/>
    </row>
    <row r="15" spans="1:20" x14ac:dyDescent="0.3">
      <c r="A15" s="31" t="s">
        <v>311</v>
      </c>
      <c r="B15" s="18">
        <v>44498</v>
      </c>
      <c r="C15" s="58">
        <v>8064</v>
      </c>
      <c r="D15" s="58">
        <v>2862</v>
      </c>
      <c r="E15" s="58">
        <v>1418</v>
      </c>
      <c r="F15" s="58">
        <v>1957</v>
      </c>
      <c r="G15" s="58">
        <v>1441</v>
      </c>
      <c r="H15" s="58">
        <v>1587</v>
      </c>
      <c r="I15" s="58">
        <v>611</v>
      </c>
      <c r="J15" s="58">
        <v>481</v>
      </c>
      <c r="K15" s="58">
        <v>13941</v>
      </c>
      <c r="L15" s="58">
        <v>1591</v>
      </c>
      <c r="M15" s="58">
        <v>1444</v>
      </c>
      <c r="N15" s="58">
        <v>1465</v>
      </c>
      <c r="O15" s="58">
        <v>1546</v>
      </c>
      <c r="P15" s="58">
        <v>1517</v>
      </c>
      <c r="Q15" s="58">
        <v>1506</v>
      </c>
      <c r="R15" s="58">
        <v>1937</v>
      </c>
      <c r="S15" s="59">
        <v>1130</v>
      </c>
      <c r="T15" s="198"/>
    </row>
    <row r="16" spans="1:20" x14ac:dyDescent="0.3">
      <c r="A16" s="31" t="s">
        <v>312</v>
      </c>
      <c r="B16" s="18">
        <v>46154</v>
      </c>
      <c r="C16" s="58">
        <v>8894</v>
      </c>
      <c r="D16" s="58">
        <v>2700</v>
      </c>
      <c r="E16" s="58">
        <v>1770</v>
      </c>
      <c r="F16" s="58">
        <v>2479</v>
      </c>
      <c r="G16" s="58">
        <v>1679</v>
      </c>
      <c r="H16" s="58">
        <v>1429</v>
      </c>
      <c r="I16" s="58">
        <v>889</v>
      </c>
      <c r="J16" s="58">
        <v>536</v>
      </c>
      <c r="K16" s="58">
        <v>13416</v>
      </c>
      <c r="L16" s="58">
        <v>1539</v>
      </c>
      <c r="M16" s="58">
        <v>1687</v>
      </c>
      <c r="N16" s="58">
        <v>1665</v>
      </c>
      <c r="O16" s="58">
        <v>1370</v>
      </c>
      <c r="P16" s="58">
        <v>1520</v>
      </c>
      <c r="Q16" s="58">
        <v>1569</v>
      </c>
      <c r="R16" s="58">
        <v>2180</v>
      </c>
      <c r="S16" s="59">
        <v>832</v>
      </c>
      <c r="T16" s="198"/>
    </row>
    <row r="17" spans="1:20" x14ac:dyDescent="0.3">
      <c r="A17" s="31" t="s">
        <v>313</v>
      </c>
      <c r="B17" s="18">
        <v>48789</v>
      </c>
      <c r="C17" s="58">
        <v>8940</v>
      </c>
      <c r="D17" s="58">
        <v>2761</v>
      </c>
      <c r="E17" s="58">
        <v>2160</v>
      </c>
      <c r="F17" s="58">
        <v>2885</v>
      </c>
      <c r="G17" s="58">
        <v>1889</v>
      </c>
      <c r="H17" s="58">
        <v>1743</v>
      </c>
      <c r="I17" s="58">
        <v>882</v>
      </c>
      <c r="J17" s="58">
        <v>474</v>
      </c>
      <c r="K17" s="58">
        <v>14702</v>
      </c>
      <c r="L17" s="58">
        <v>1465</v>
      </c>
      <c r="M17" s="58">
        <v>1607</v>
      </c>
      <c r="N17" s="58">
        <v>1903</v>
      </c>
      <c r="O17" s="58">
        <v>1351</v>
      </c>
      <c r="P17" s="58">
        <v>1762</v>
      </c>
      <c r="Q17" s="58">
        <v>1557</v>
      </c>
      <c r="R17" s="58">
        <v>1974</v>
      </c>
      <c r="S17" s="59">
        <v>734</v>
      </c>
      <c r="T17" s="198"/>
    </row>
    <row r="18" spans="1:20" x14ac:dyDescent="0.3">
      <c r="A18" s="31" t="s">
        <v>334</v>
      </c>
      <c r="B18" s="18">
        <v>46052</v>
      </c>
      <c r="C18" s="58">
        <v>8012</v>
      </c>
      <c r="D18" s="58">
        <v>2527</v>
      </c>
      <c r="E18" s="58">
        <v>2297</v>
      </c>
      <c r="F18" s="58">
        <v>3078</v>
      </c>
      <c r="G18" s="58">
        <v>1476</v>
      </c>
      <c r="H18" s="58">
        <v>1314</v>
      </c>
      <c r="I18" s="58">
        <v>680</v>
      </c>
      <c r="J18" s="58">
        <v>357</v>
      </c>
      <c r="K18" s="58">
        <v>14848</v>
      </c>
      <c r="L18" s="58">
        <v>1334</v>
      </c>
      <c r="M18" s="58">
        <v>1389</v>
      </c>
      <c r="N18" s="58">
        <v>1946</v>
      </c>
      <c r="O18" s="58">
        <v>1349</v>
      </c>
      <c r="P18" s="58">
        <v>1613</v>
      </c>
      <c r="Q18" s="58">
        <v>1458</v>
      </c>
      <c r="R18" s="58">
        <v>1690</v>
      </c>
      <c r="S18" s="59">
        <v>684</v>
      </c>
      <c r="T18" s="198"/>
    </row>
    <row r="19" spans="1:20" x14ac:dyDescent="0.3">
      <c r="A19" s="31" t="s">
        <v>370</v>
      </c>
      <c r="B19" s="18">
        <v>46925</v>
      </c>
      <c r="C19" s="58">
        <v>7848</v>
      </c>
      <c r="D19" s="58">
        <v>2465</v>
      </c>
      <c r="E19" s="58">
        <v>2482</v>
      </c>
      <c r="F19" s="58">
        <v>3242</v>
      </c>
      <c r="G19" s="58">
        <v>1338</v>
      </c>
      <c r="H19" s="58">
        <v>1267</v>
      </c>
      <c r="I19" s="58">
        <v>935</v>
      </c>
      <c r="J19" s="58">
        <v>317</v>
      </c>
      <c r="K19" s="58">
        <v>14653</v>
      </c>
      <c r="L19" s="58">
        <v>1428</v>
      </c>
      <c r="M19" s="58">
        <v>1461</v>
      </c>
      <c r="N19" s="58">
        <v>2121</v>
      </c>
      <c r="O19" s="58">
        <v>1177</v>
      </c>
      <c r="P19" s="58">
        <v>1284</v>
      </c>
      <c r="Q19" s="58">
        <v>1719</v>
      </c>
      <c r="R19" s="58">
        <v>2393</v>
      </c>
      <c r="S19" s="59">
        <v>795</v>
      </c>
      <c r="T19" s="198"/>
    </row>
    <row r="20" spans="1:20" x14ac:dyDescent="0.3">
      <c r="A20" s="31" t="s">
        <v>371</v>
      </c>
      <c r="B20" s="18">
        <v>48869</v>
      </c>
      <c r="C20" s="58">
        <v>8411</v>
      </c>
      <c r="D20" s="58">
        <v>2446</v>
      </c>
      <c r="E20" s="58">
        <v>2342</v>
      </c>
      <c r="F20" s="58">
        <v>3036</v>
      </c>
      <c r="G20" s="58">
        <v>986</v>
      </c>
      <c r="H20" s="58">
        <v>1532</v>
      </c>
      <c r="I20" s="58">
        <v>633</v>
      </c>
      <c r="J20" s="58">
        <v>225</v>
      </c>
      <c r="K20" s="58">
        <v>15203</v>
      </c>
      <c r="L20" s="58">
        <v>1397</v>
      </c>
      <c r="M20" s="58">
        <v>1613</v>
      </c>
      <c r="N20" s="58">
        <v>2164</v>
      </c>
      <c r="O20" s="58">
        <v>1550</v>
      </c>
      <c r="P20" s="58">
        <v>1518</v>
      </c>
      <c r="Q20" s="58">
        <v>2416</v>
      </c>
      <c r="R20" s="58">
        <v>2677</v>
      </c>
      <c r="S20" s="59">
        <v>720</v>
      </c>
      <c r="T20" s="198"/>
    </row>
    <row r="21" spans="1:20" x14ac:dyDescent="0.3">
      <c r="A21" s="31" t="s">
        <v>372</v>
      </c>
      <c r="B21" s="18">
        <v>36203</v>
      </c>
      <c r="C21" s="58">
        <v>7173</v>
      </c>
      <c r="D21" s="58">
        <v>2123</v>
      </c>
      <c r="E21" s="58">
        <v>1575</v>
      </c>
      <c r="F21" s="58">
        <v>2146</v>
      </c>
      <c r="G21" s="58">
        <v>941</v>
      </c>
      <c r="H21" s="58">
        <v>1065</v>
      </c>
      <c r="I21" s="58">
        <v>614</v>
      </c>
      <c r="J21" s="58">
        <v>111</v>
      </c>
      <c r="K21" s="58">
        <v>10637</v>
      </c>
      <c r="L21" s="58">
        <v>1412</v>
      </c>
      <c r="M21" s="58">
        <v>1452</v>
      </c>
      <c r="N21" s="58">
        <v>1418</v>
      </c>
      <c r="O21" s="58">
        <v>894</v>
      </c>
      <c r="P21" s="58">
        <v>960</v>
      </c>
      <c r="Q21" s="58">
        <v>1458</v>
      </c>
      <c r="R21" s="58">
        <v>1765</v>
      </c>
      <c r="S21" s="59">
        <v>459</v>
      </c>
      <c r="T21" s="198"/>
    </row>
    <row r="22" spans="1:20" x14ac:dyDescent="0.3">
      <c r="A22" s="31" t="s">
        <v>382</v>
      </c>
      <c r="B22" s="18">
        <v>16658</v>
      </c>
      <c r="C22" s="58">
        <v>3200</v>
      </c>
      <c r="D22" s="58">
        <v>1236</v>
      </c>
      <c r="E22" s="58">
        <v>452</v>
      </c>
      <c r="F22" s="58">
        <v>897</v>
      </c>
      <c r="G22" s="58">
        <v>480</v>
      </c>
      <c r="H22" s="58">
        <v>459</v>
      </c>
      <c r="I22" s="58">
        <v>351</v>
      </c>
      <c r="J22" s="58">
        <v>98</v>
      </c>
      <c r="K22" s="58">
        <v>4886</v>
      </c>
      <c r="L22" s="58">
        <v>631</v>
      </c>
      <c r="M22" s="58">
        <v>587</v>
      </c>
      <c r="N22" s="58">
        <v>594</v>
      </c>
      <c r="O22" s="58">
        <v>606</v>
      </c>
      <c r="P22" s="58">
        <v>437</v>
      </c>
      <c r="Q22" s="58">
        <v>601</v>
      </c>
      <c r="R22" s="58">
        <v>922</v>
      </c>
      <c r="S22" s="59">
        <v>221</v>
      </c>
      <c r="T22" s="198"/>
    </row>
    <row r="23" spans="1:20" x14ac:dyDescent="0.3">
      <c r="A23" s="42" t="s">
        <v>373</v>
      </c>
      <c r="B23" s="17">
        <v>894085</v>
      </c>
      <c r="C23" s="17">
        <v>174992</v>
      </c>
      <c r="D23" s="17">
        <v>55713</v>
      </c>
      <c r="E23" s="17">
        <v>37892</v>
      </c>
      <c r="F23" s="17">
        <v>50665</v>
      </c>
      <c r="G23" s="17">
        <v>25945</v>
      </c>
      <c r="H23" s="17">
        <v>28066</v>
      </c>
      <c r="I23" s="17">
        <v>18991</v>
      </c>
      <c r="J23" s="17">
        <v>7827</v>
      </c>
      <c r="K23" s="17">
        <v>249156</v>
      </c>
      <c r="L23" s="17">
        <v>25296</v>
      </c>
      <c r="M23" s="17">
        <v>28583</v>
      </c>
      <c r="N23" s="17">
        <v>39691</v>
      </c>
      <c r="O23" s="17">
        <v>26784</v>
      </c>
      <c r="P23" s="17">
        <v>24743</v>
      </c>
      <c r="Q23" s="17">
        <v>35160</v>
      </c>
      <c r="R23" s="17">
        <v>47892</v>
      </c>
      <c r="S23" s="43">
        <v>16689</v>
      </c>
      <c r="T23" s="198"/>
    </row>
    <row r="24" spans="1:20" ht="17.25" thickBot="1" x14ac:dyDescent="0.35">
      <c r="A24" s="44" t="s">
        <v>291</v>
      </c>
      <c r="B24" s="40">
        <v>1</v>
      </c>
      <c r="C24" s="51">
        <v>0.19572188326613241</v>
      </c>
      <c r="D24" s="51">
        <v>6.2312867344827397E-2</v>
      </c>
      <c r="E24" s="51">
        <v>4.2380757981623669E-2</v>
      </c>
      <c r="F24" s="51">
        <v>5.6666871718013385E-2</v>
      </c>
      <c r="G24" s="51">
        <v>2.901849376737111E-2</v>
      </c>
      <c r="H24" s="51">
        <v>3.1390751438621606E-2</v>
      </c>
      <c r="I24" s="51">
        <v>2.1240709775916161E-2</v>
      </c>
      <c r="J24" s="51">
        <v>8.7542012224788475E-3</v>
      </c>
      <c r="K24" s="51">
        <v>0.27867149096562405</v>
      </c>
      <c r="L24" s="51">
        <v>2.8292611999977631E-2</v>
      </c>
      <c r="M24" s="51">
        <v>3.1968996236375738E-2</v>
      </c>
      <c r="N24" s="51">
        <v>4.4392870923905446E-2</v>
      </c>
      <c r="O24" s="51">
        <v>2.9956883294093961E-2</v>
      </c>
      <c r="P24" s="51">
        <v>2.7674102574140044E-2</v>
      </c>
      <c r="Q24" s="51">
        <v>3.9325120094845567E-2</v>
      </c>
      <c r="R24" s="51">
        <v>5.3565376893695789E-2</v>
      </c>
      <c r="S24" s="47">
        <v>1.866601050235716E-2</v>
      </c>
      <c r="T24" s="198"/>
    </row>
    <row r="25" spans="1:20" x14ac:dyDescent="0.3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23"/>
  <sheetViews>
    <sheetView workbookViewId="0">
      <selection activeCell="G14" sqref="G14"/>
    </sheetView>
  </sheetViews>
  <sheetFormatPr defaultRowHeight="16.5" x14ac:dyDescent="0.3"/>
  <cols>
    <col min="16" max="16" width="11.875" customWidth="1"/>
    <col min="17" max="17" width="12.125" bestFit="1" customWidth="1"/>
  </cols>
  <sheetData>
    <row r="1" spans="1:17" ht="26.25" x14ac:dyDescent="0.3">
      <c r="A1" s="15" t="s">
        <v>293</v>
      </c>
    </row>
    <row r="2" spans="1:17" ht="17.25" thickBot="1" x14ac:dyDescent="0.35">
      <c r="A2" s="98" t="str">
        <f>LEFT(유지관리업체별!$A$2,43)&amp;"지역 및 승강기 종류에 따라 분류"</f>
        <v>- 2026년 6월말 기준으로 보유하고 있는 전체 승강기(894,085대)를 지역 및 승강기 종류에 따라 분류</v>
      </c>
    </row>
    <row r="3" spans="1:17" ht="24" x14ac:dyDescent="0.3">
      <c r="A3" s="37" t="s">
        <v>276</v>
      </c>
      <c r="B3" s="32" t="s">
        <v>267</v>
      </c>
      <c r="C3" s="32" t="s">
        <v>270</v>
      </c>
      <c r="D3" s="32" t="s">
        <v>289</v>
      </c>
      <c r="E3" s="35" t="s">
        <v>272</v>
      </c>
      <c r="F3" s="35" t="s">
        <v>271</v>
      </c>
      <c r="G3" s="32" t="s">
        <v>273</v>
      </c>
      <c r="H3" s="32" t="s">
        <v>1</v>
      </c>
      <c r="I3" s="32" t="s">
        <v>2</v>
      </c>
      <c r="J3" s="32" t="s">
        <v>274</v>
      </c>
      <c r="K3" s="32" t="s">
        <v>3</v>
      </c>
      <c r="L3" s="35" t="s">
        <v>275</v>
      </c>
      <c r="M3" s="32" t="s">
        <v>4</v>
      </c>
      <c r="N3" s="35" t="s">
        <v>294</v>
      </c>
      <c r="O3" s="35" t="s">
        <v>295</v>
      </c>
      <c r="P3" s="156" t="s">
        <v>364</v>
      </c>
      <c r="Q3" s="33" t="s">
        <v>363</v>
      </c>
    </row>
    <row r="4" spans="1:17" x14ac:dyDescent="0.3">
      <c r="A4" s="50" t="s">
        <v>15</v>
      </c>
      <c r="B4" s="19">
        <v>174992</v>
      </c>
      <c r="C4" s="10">
        <v>67549</v>
      </c>
      <c r="D4" s="10">
        <v>704</v>
      </c>
      <c r="E4" s="10">
        <v>1083</v>
      </c>
      <c r="F4" s="10">
        <v>30093</v>
      </c>
      <c r="G4" s="11">
        <v>97</v>
      </c>
      <c r="H4" s="10">
        <v>52134</v>
      </c>
      <c r="I4" s="10">
        <v>1496</v>
      </c>
      <c r="J4" s="10">
        <v>166</v>
      </c>
      <c r="K4" s="10">
        <v>1942</v>
      </c>
      <c r="L4" s="10">
        <v>1184</v>
      </c>
      <c r="M4" s="10">
        <v>4715</v>
      </c>
      <c r="N4" s="10">
        <v>11960</v>
      </c>
      <c r="O4" s="10">
        <v>955</v>
      </c>
      <c r="P4" s="157">
        <v>340</v>
      </c>
      <c r="Q4" s="53">
        <v>574</v>
      </c>
    </row>
    <row r="5" spans="1:17" x14ac:dyDescent="0.3">
      <c r="A5" s="50" t="s">
        <v>16</v>
      </c>
      <c r="B5" s="19">
        <v>55713</v>
      </c>
      <c r="C5" s="10">
        <v>17483</v>
      </c>
      <c r="D5" s="10">
        <v>459</v>
      </c>
      <c r="E5" s="10">
        <v>366</v>
      </c>
      <c r="F5" s="10">
        <v>15438</v>
      </c>
      <c r="G5" s="11">
        <v>120</v>
      </c>
      <c r="H5" s="10">
        <v>14587</v>
      </c>
      <c r="I5" s="10">
        <v>429</v>
      </c>
      <c r="J5" s="10">
        <v>13</v>
      </c>
      <c r="K5" s="10">
        <v>1820</v>
      </c>
      <c r="L5" s="10">
        <v>589</v>
      </c>
      <c r="M5" s="10">
        <v>812</v>
      </c>
      <c r="N5" s="10">
        <v>2908</v>
      </c>
      <c r="O5" s="10">
        <v>451</v>
      </c>
      <c r="P5" s="157">
        <v>51</v>
      </c>
      <c r="Q5" s="53">
        <v>187</v>
      </c>
    </row>
    <row r="6" spans="1:17" x14ac:dyDescent="0.3">
      <c r="A6" s="50" t="s">
        <v>27</v>
      </c>
      <c r="B6" s="19">
        <v>37892</v>
      </c>
      <c r="C6" s="10">
        <v>10435</v>
      </c>
      <c r="D6" s="10">
        <v>300</v>
      </c>
      <c r="E6" s="10">
        <v>656</v>
      </c>
      <c r="F6" s="10">
        <v>11941</v>
      </c>
      <c r="G6" s="11">
        <v>322</v>
      </c>
      <c r="H6" s="10">
        <v>10093</v>
      </c>
      <c r="I6" s="10">
        <v>202</v>
      </c>
      <c r="J6" s="10">
        <v>27</v>
      </c>
      <c r="K6" s="10">
        <v>917</v>
      </c>
      <c r="L6" s="10">
        <v>220</v>
      </c>
      <c r="M6" s="10">
        <v>272</v>
      </c>
      <c r="N6" s="10">
        <v>1969</v>
      </c>
      <c r="O6" s="10">
        <v>202</v>
      </c>
      <c r="P6" s="157">
        <v>65</v>
      </c>
      <c r="Q6" s="53">
        <v>271</v>
      </c>
    </row>
    <row r="7" spans="1:17" x14ac:dyDescent="0.3">
      <c r="A7" s="50" t="s">
        <v>26</v>
      </c>
      <c r="B7" s="19">
        <v>50665</v>
      </c>
      <c r="C7" s="10">
        <v>13773</v>
      </c>
      <c r="D7" s="10">
        <v>349</v>
      </c>
      <c r="E7" s="10">
        <v>471</v>
      </c>
      <c r="F7" s="10">
        <v>13855</v>
      </c>
      <c r="G7" s="11">
        <v>317</v>
      </c>
      <c r="H7" s="10">
        <v>14547</v>
      </c>
      <c r="I7" s="10">
        <v>385</v>
      </c>
      <c r="J7" s="10">
        <v>101</v>
      </c>
      <c r="K7" s="10">
        <v>2183</v>
      </c>
      <c r="L7" s="10">
        <v>270</v>
      </c>
      <c r="M7" s="10">
        <v>922</v>
      </c>
      <c r="N7" s="10">
        <v>2716</v>
      </c>
      <c r="O7" s="10">
        <v>633</v>
      </c>
      <c r="P7" s="157">
        <v>28</v>
      </c>
      <c r="Q7" s="53">
        <v>115</v>
      </c>
    </row>
    <row r="8" spans="1:17" x14ac:dyDescent="0.3">
      <c r="A8" s="50" t="s">
        <v>28</v>
      </c>
      <c r="B8" s="19">
        <v>25945</v>
      </c>
      <c r="C8" s="10">
        <v>8679</v>
      </c>
      <c r="D8" s="10">
        <v>194</v>
      </c>
      <c r="E8" s="10">
        <v>465</v>
      </c>
      <c r="F8" s="10">
        <v>7173</v>
      </c>
      <c r="G8" s="11">
        <v>25</v>
      </c>
      <c r="H8" s="10">
        <v>7580</v>
      </c>
      <c r="I8" s="10">
        <v>104</v>
      </c>
      <c r="J8" s="10">
        <v>31</v>
      </c>
      <c r="K8" s="10">
        <v>387</v>
      </c>
      <c r="L8" s="10">
        <v>188</v>
      </c>
      <c r="M8" s="10">
        <v>246</v>
      </c>
      <c r="N8" s="10">
        <v>647</v>
      </c>
      <c r="O8" s="10">
        <v>123</v>
      </c>
      <c r="P8" s="157">
        <v>47</v>
      </c>
      <c r="Q8" s="53">
        <v>56</v>
      </c>
    </row>
    <row r="9" spans="1:17" x14ac:dyDescent="0.3">
      <c r="A9" s="50" t="s">
        <v>29</v>
      </c>
      <c r="B9" s="19">
        <v>28066</v>
      </c>
      <c r="C9" s="10">
        <v>11188</v>
      </c>
      <c r="D9" s="10">
        <v>242</v>
      </c>
      <c r="E9" s="10">
        <v>514</v>
      </c>
      <c r="F9" s="10">
        <v>5295</v>
      </c>
      <c r="G9" s="11">
        <v>94</v>
      </c>
      <c r="H9" s="10">
        <v>7980</v>
      </c>
      <c r="I9" s="10">
        <v>201</v>
      </c>
      <c r="J9" s="10">
        <v>11</v>
      </c>
      <c r="K9" s="10">
        <v>583</v>
      </c>
      <c r="L9" s="10">
        <v>235</v>
      </c>
      <c r="M9" s="10">
        <v>384</v>
      </c>
      <c r="N9" s="10">
        <v>1023</v>
      </c>
      <c r="O9" s="10">
        <v>187</v>
      </c>
      <c r="P9" s="157">
        <v>33</v>
      </c>
      <c r="Q9" s="53">
        <v>96</v>
      </c>
    </row>
    <row r="10" spans="1:17" x14ac:dyDescent="0.3">
      <c r="A10" s="50" t="s">
        <v>17</v>
      </c>
      <c r="B10" s="19">
        <v>18991</v>
      </c>
      <c r="C10" s="10">
        <v>7280</v>
      </c>
      <c r="D10" s="10">
        <v>146</v>
      </c>
      <c r="E10" s="10">
        <v>219</v>
      </c>
      <c r="F10" s="10">
        <v>4425</v>
      </c>
      <c r="G10" s="11">
        <v>55</v>
      </c>
      <c r="H10" s="10">
        <v>5265</v>
      </c>
      <c r="I10" s="10">
        <v>141</v>
      </c>
      <c r="J10" s="10">
        <v>4</v>
      </c>
      <c r="K10" s="10">
        <v>662</v>
      </c>
      <c r="L10" s="10">
        <v>103</v>
      </c>
      <c r="M10" s="10">
        <v>67</v>
      </c>
      <c r="N10" s="10">
        <v>444</v>
      </c>
      <c r="O10" s="10">
        <v>119</v>
      </c>
      <c r="P10" s="157">
        <v>19</v>
      </c>
      <c r="Q10" s="53">
        <v>42</v>
      </c>
    </row>
    <row r="11" spans="1:17" x14ac:dyDescent="0.3">
      <c r="A11" s="50" t="s">
        <v>30</v>
      </c>
      <c r="B11" s="19">
        <v>7827</v>
      </c>
      <c r="C11" s="10">
        <v>767</v>
      </c>
      <c r="D11" s="10">
        <v>49</v>
      </c>
      <c r="E11" s="10">
        <v>117</v>
      </c>
      <c r="F11" s="10">
        <v>3690</v>
      </c>
      <c r="G11" s="11">
        <v>9</v>
      </c>
      <c r="H11" s="10">
        <v>2453</v>
      </c>
      <c r="I11" s="10">
        <v>26</v>
      </c>
      <c r="J11" s="10">
        <v>52</v>
      </c>
      <c r="K11" s="10">
        <v>199</v>
      </c>
      <c r="L11" s="10">
        <v>25</v>
      </c>
      <c r="M11" s="10">
        <v>7</v>
      </c>
      <c r="N11" s="10">
        <v>375</v>
      </c>
      <c r="O11" s="10">
        <v>30</v>
      </c>
      <c r="P11" s="157">
        <v>3</v>
      </c>
      <c r="Q11" s="53">
        <v>25</v>
      </c>
    </row>
    <row r="12" spans="1:17" x14ac:dyDescent="0.3">
      <c r="A12" s="50" t="s">
        <v>18</v>
      </c>
      <c r="B12" s="19">
        <v>249156</v>
      </c>
      <c r="C12" s="10">
        <v>76626</v>
      </c>
      <c r="D12" s="10">
        <v>1598</v>
      </c>
      <c r="E12" s="10">
        <v>2045</v>
      </c>
      <c r="F12" s="10">
        <v>66580</v>
      </c>
      <c r="G12" s="11">
        <v>464</v>
      </c>
      <c r="H12" s="10">
        <v>72522</v>
      </c>
      <c r="I12" s="10">
        <v>1451</v>
      </c>
      <c r="J12" s="10">
        <v>560</v>
      </c>
      <c r="K12" s="10">
        <v>9907</v>
      </c>
      <c r="L12" s="10">
        <v>1487</v>
      </c>
      <c r="M12" s="10">
        <v>3590</v>
      </c>
      <c r="N12" s="10">
        <v>9670</v>
      </c>
      <c r="O12" s="10">
        <v>1678</v>
      </c>
      <c r="P12" s="157">
        <v>202</v>
      </c>
      <c r="Q12" s="53">
        <v>776</v>
      </c>
    </row>
    <row r="13" spans="1:17" x14ac:dyDescent="0.3">
      <c r="A13" s="31" t="s">
        <v>19</v>
      </c>
      <c r="B13" s="19">
        <v>25296</v>
      </c>
      <c r="C13" s="10">
        <v>9052</v>
      </c>
      <c r="D13" s="10">
        <v>246</v>
      </c>
      <c r="E13" s="10">
        <v>279</v>
      </c>
      <c r="F13" s="10">
        <v>4690</v>
      </c>
      <c r="G13" s="11">
        <v>37</v>
      </c>
      <c r="H13" s="10">
        <v>8860</v>
      </c>
      <c r="I13" s="10">
        <v>289</v>
      </c>
      <c r="J13" s="10">
        <v>40</v>
      </c>
      <c r="K13" s="10">
        <v>528</v>
      </c>
      <c r="L13" s="10">
        <v>232</v>
      </c>
      <c r="M13" s="10">
        <v>143</v>
      </c>
      <c r="N13" s="10">
        <v>470</v>
      </c>
      <c r="O13" s="10">
        <v>165</v>
      </c>
      <c r="P13" s="157">
        <v>49</v>
      </c>
      <c r="Q13" s="53">
        <v>216</v>
      </c>
    </row>
    <row r="14" spans="1:17" x14ac:dyDescent="0.3">
      <c r="A14" s="31" t="s">
        <v>20</v>
      </c>
      <c r="B14" s="19">
        <v>28583</v>
      </c>
      <c r="C14" s="10">
        <v>10688</v>
      </c>
      <c r="D14" s="10">
        <v>295</v>
      </c>
      <c r="E14" s="10">
        <v>789</v>
      </c>
      <c r="F14" s="10">
        <v>4981</v>
      </c>
      <c r="G14" s="11">
        <v>66</v>
      </c>
      <c r="H14" s="10">
        <v>8565</v>
      </c>
      <c r="I14" s="10">
        <v>169</v>
      </c>
      <c r="J14" s="10">
        <v>6</v>
      </c>
      <c r="K14" s="10">
        <v>1719</v>
      </c>
      <c r="L14" s="10">
        <v>282</v>
      </c>
      <c r="M14" s="10">
        <v>154</v>
      </c>
      <c r="N14" s="10">
        <v>562</v>
      </c>
      <c r="O14" s="10">
        <v>124</v>
      </c>
      <c r="P14" s="157">
        <v>47</v>
      </c>
      <c r="Q14" s="53">
        <v>136</v>
      </c>
    </row>
    <row r="15" spans="1:17" x14ac:dyDescent="0.3">
      <c r="A15" s="31" t="s">
        <v>21</v>
      </c>
      <c r="B15" s="19">
        <v>39691</v>
      </c>
      <c r="C15" s="10">
        <v>14459</v>
      </c>
      <c r="D15" s="10">
        <v>320</v>
      </c>
      <c r="E15" s="10">
        <v>820</v>
      </c>
      <c r="F15" s="10">
        <v>8109</v>
      </c>
      <c r="G15" s="11">
        <v>101</v>
      </c>
      <c r="H15" s="10">
        <v>12280</v>
      </c>
      <c r="I15" s="10">
        <v>212</v>
      </c>
      <c r="J15" s="10">
        <v>27</v>
      </c>
      <c r="K15" s="10">
        <v>1702</v>
      </c>
      <c r="L15" s="10">
        <v>328</v>
      </c>
      <c r="M15" s="10">
        <v>192</v>
      </c>
      <c r="N15" s="10">
        <v>695</v>
      </c>
      <c r="O15" s="10">
        <v>228</v>
      </c>
      <c r="P15" s="157">
        <v>41</v>
      </c>
      <c r="Q15" s="53">
        <v>177</v>
      </c>
    </row>
    <row r="16" spans="1:17" x14ac:dyDescent="0.3">
      <c r="A16" s="31" t="s">
        <v>22</v>
      </c>
      <c r="B16" s="19">
        <v>26784</v>
      </c>
      <c r="C16" s="10">
        <v>9624</v>
      </c>
      <c r="D16" s="10">
        <v>403</v>
      </c>
      <c r="E16" s="10">
        <v>450</v>
      </c>
      <c r="F16" s="10">
        <v>5537</v>
      </c>
      <c r="G16" s="11">
        <v>32</v>
      </c>
      <c r="H16" s="10">
        <v>8671</v>
      </c>
      <c r="I16" s="10">
        <v>164</v>
      </c>
      <c r="J16" s="10">
        <v>6</v>
      </c>
      <c r="K16" s="10">
        <v>679</v>
      </c>
      <c r="L16" s="10">
        <v>274</v>
      </c>
      <c r="M16" s="10">
        <v>123</v>
      </c>
      <c r="N16" s="10">
        <v>442</v>
      </c>
      <c r="O16" s="10">
        <v>207</v>
      </c>
      <c r="P16" s="157">
        <v>36</v>
      </c>
      <c r="Q16" s="53">
        <v>136</v>
      </c>
    </row>
    <row r="17" spans="1:17" x14ac:dyDescent="0.3">
      <c r="A17" s="31" t="s">
        <v>389</v>
      </c>
      <c r="B17" s="19">
        <v>24743</v>
      </c>
      <c r="C17" s="10">
        <v>7925</v>
      </c>
      <c r="D17" s="10">
        <v>233</v>
      </c>
      <c r="E17" s="10">
        <v>632</v>
      </c>
      <c r="F17" s="10">
        <v>5496</v>
      </c>
      <c r="G17" s="11">
        <v>44</v>
      </c>
      <c r="H17" s="10">
        <v>8805</v>
      </c>
      <c r="I17" s="10">
        <v>113</v>
      </c>
      <c r="J17" s="10">
        <v>18</v>
      </c>
      <c r="K17" s="10">
        <v>495</v>
      </c>
      <c r="L17" s="10">
        <v>243</v>
      </c>
      <c r="M17" s="10">
        <v>117</v>
      </c>
      <c r="N17" s="10">
        <v>329</v>
      </c>
      <c r="O17" s="10">
        <v>133</v>
      </c>
      <c r="P17" s="157">
        <v>42</v>
      </c>
      <c r="Q17" s="53">
        <v>118</v>
      </c>
    </row>
    <row r="18" spans="1:17" x14ac:dyDescent="0.3">
      <c r="A18" s="31" t="s">
        <v>23</v>
      </c>
      <c r="B18" s="19">
        <v>35160</v>
      </c>
      <c r="C18" s="10">
        <v>10720</v>
      </c>
      <c r="D18" s="10">
        <v>314</v>
      </c>
      <c r="E18" s="10">
        <v>993</v>
      </c>
      <c r="F18" s="10">
        <v>7876</v>
      </c>
      <c r="G18" s="11">
        <v>88</v>
      </c>
      <c r="H18" s="10">
        <v>11727</v>
      </c>
      <c r="I18" s="10">
        <v>232</v>
      </c>
      <c r="J18" s="10">
        <v>7</v>
      </c>
      <c r="K18" s="10">
        <v>1447</v>
      </c>
      <c r="L18" s="10">
        <v>320</v>
      </c>
      <c r="M18" s="10">
        <v>113</v>
      </c>
      <c r="N18" s="10">
        <v>557</v>
      </c>
      <c r="O18" s="10">
        <v>253</v>
      </c>
      <c r="P18" s="157">
        <v>53</v>
      </c>
      <c r="Q18" s="53">
        <v>460</v>
      </c>
    </row>
    <row r="19" spans="1:17" x14ac:dyDescent="0.3">
      <c r="A19" s="31" t="s">
        <v>24</v>
      </c>
      <c r="B19" s="19">
        <v>47892</v>
      </c>
      <c r="C19" s="10">
        <v>15750</v>
      </c>
      <c r="D19" s="10">
        <v>426</v>
      </c>
      <c r="E19" s="10">
        <v>543</v>
      </c>
      <c r="F19" s="10">
        <v>11810</v>
      </c>
      <c r="G19" s="11">
        <v>72</v>
      </c>
      <c r="H19" s="10">
        <v>14753</v>
      </c>
      <c r="I19" s="10">
        <v>365</v>
      </c>
      <c r="J19" s="10">
        <v>23</v>
      </c>
      <c r="K19" s="10">
        <v>1797</v>
      </c>
      <c r="L19" s="10">
        <v>433</v>
      </c>
      <c r="M19" s="10">
        <v>222</v>
      </c>
      <c r="N19" s="10">
        <v>1095</v>
      </c>
      <c r="O19" s="10">
        <v>384</v>
      </c>
      <c r="P19" s="157">
        <v>54</v>
      </c>
      <c r="Q19" s="53">
        <v>165</v>
      </c>
    </row>
    <row r="20" spans="1:17" x14ac:dyDescent="0.3">
      <c r="A20" s="31" t="s">
        <v>25</v>
      </c>
      <c r="B20" s="19">
        <v>16689</v>
      </c>
      <c r="C20" s="10">
        <v>6390</v>
      </c>
      <c r="D20" s="10">
        <v>87</v>
      </c>
      <c r="E20" s="10">
        <v>194</v>
      </c>
      <c r="F20" s="10">
        <v>737</v>
      </c>
      <c r="G20" s="11">
        <v>2</v>
      </c>
      <c r="H20" s="10">
        <v>8124</v>
      </c>
      <c r="I20" s="10">
        <v>108</v>
      </c>
      <c r="J20" s="10">
        <v>36</v>
      </c>
      <c r="K20" s="10">
        <v>185</v>
      </c>
      <c r="L20" s="10">
        <v>229</v>
      </c>
      <c r="M20" s="10">
        <v>93</v>
      </c>
      <c r="N20" s="10">
        <v>256</v>
      </c>
      <c r="O20" s="10">
        <v>69</v>
      </c>
      <c r="P20" s="157">
        <v>37</v>
      </c>
      <c r="Q20" s="53">
        <v>142</v>
      </c>
    </row>
    <row r="21" spans="1:17" x14ac:dyDescent="0.3">
      <c r="A21" s="31" t="s">
        <v>373</v>
      </c>
      <c r="B21" s="19">
        <v>894085</v>
      </c>
      <c r="C21" s="10">
        <v>298388</v>
      </c>
      <c r="D21" s="10">
        <v>6365</v>
      </c>
      <c r="E21" s="10">
        <v>10636</v>
      </c>
      <c r="F21" s="10">
        <v>207726</v>
      </c>
      <c r="G21" s="11">
        <v>1945</v>
      </c>
      <c r="H21" s="10">
        <v>268946</v>
      </c>
      <c r="I21" s="10">
        <v>6087</v>
      </c>
      <c r="J21" s="10">
        <v>1128</v>
      </c>
      <c r="K21" s="10">
        <v>27152</v>
      </c>
      <c r="L21" s="10">
        <v>6642</v>
      </c>
      <c r="M21" s="10">
        <v>12172</v>
      </c>
      <c r="N21" s="10">
        <v>36118</v>
      </c>
      <c r="O21" s="10">
        <v>5941</v>
      </c>
      <c r="P21" s="157">
        <v>1147</v>
      </c>
      <c r="Q21" s="53">
        <v>3692</v>
      </c>
    </row>
    <row r="22" spans="1:17" ht="17.25" thickBot="1" x14ac:dyDescent="0.35">
      <c r="A22" s="52" t="s">
        <v>291</v>
      </c>
      <c r="B22" s="49">
        <v>1</v>
      </c>
      <c r="C22" s="60">
        <v>0.33373560679353753</v>
      </c>
      <c r="D22" s="60">
        <v>7.1190099375339037E-3</v>
      </c>
      <c r="E22" s="60">
        <v>1.1895960674879906E-2</v>
      </c>
      <c r="F22" s="60">
        <v>0.23233361481290929</v>
      </c>
      <c r="G22" s="60">
        <v>2.1754083783980271E-3</v>
      </c>
      <c r="H22" s="60">
        <v>0.30080585179261482</v>
      </c>
      <c r="I22" s="60">
        <v>6.8080775317782985E-3</v>
      </c>
      <c r="J22" s="60">
        <v>1.261625013281735E-3</v>
      </c>
      <c r="K22" s="60">
        <v>3.0368477270058217E-2</v>
      </c>
      <c r="L22" s="60">
        <v>7.4288238813983009E-3</v>
      </c>
      <c r="M22" s="60">
        <v>1.3613918139774183E-2</v>
      </c>
      <c r="N22" s="60">
        <v>4.0396606586622079E-2</v>
      </c>
      <c r="O22" s="60">
        <v>6.6447820956620452E-3</v>
      </c>
      <c r="P22" s="158">
        <v>2E-3</v>
      </c>
      <c r="Q22" s="62">
        <v>4.1293613023370259E-3</v>
      </c>
    </row>
    <row r="23" spans="1:17" x14ac:dyDescent="0.3">
      <c r="A23" s="195" t="s">
        <v>376</v>
      </c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23"/>
  <sheetViews>
    <sheetView workbookViewId="0">
      <selection activeCell="Q14" sqref="Q14"/>
    </sheetView>
  </sheetViews>
  <sheetFormatPr defaultRowHeight="16.5" x14ac:dyDescent="0.3"/>
  <cols>
    <col min="2" max="2" width="9.625" bestFit="1" customWidth="1"/>
  </cols>
  <sheetData>
    <row r="1" spans="1:13" ht="26.25" x14ac:dyDescent="0.3">
      <c r="A1" s="15" t="s">
        <v>296</v>
      </c>
    </row>
    <row r="2" spans="1:13" ht="17.25" thickBot="1" x14ac:dyDescent="0.35">
      <c r="A2" s="98" t="str">
        <f>LEFT(유지관리업체별!$A$2,43)&amp;"지역 및 건물용도에 따라 분류"</f>
        <v>- 2026년 6월말 기준으로 보유하고 있는 전체 승강기(894,085대)를 지역 및 건물용도에 따라 분류</v>
      </c>
    </row>
    <row r="3" spans="1:13" x14ac:dyDescent="0.3">
      <c r="A3" s="79" t="s">
        <v>277</v>
      </c>
      <c r="B3" s="32" t="s">
        <v>267</v>
      </c>
      <c r="C3" s="46" t="s">
        <v>5</v>
      </c>
      <c r="D3" s="46" t="s">
        <v>6</v>
      </c>
      <c r="E3" s="46" t="s">
        <v>268</v>
      </c>
      <c r="F3" s="46" t="s">
        <v>269</v>
      </c>
      <c r="G3" s="46" t="s">
        <v>7</v>
      </c>
      <c r="H3" s="46" t="s">
        <v>8</v>
      </c>
      <c r="I3" s="46" t="s">
        <v>9</v>
      </c>
      <c r="J3" s="46" t="s">
        <v>10</v>
      </c>
      <c r="K3" s="46" t="s">
        <v>11</v>
      </c>
      <c r="L3" s="46" t="s">
        <v>12</v>
      </c>
      <c r="M3" s="45" t="s">
        <v>13</v>
      </c>
    </row>
    <row r="4" spans="1:13" x14ac:dyDescent="0.3">
      <c r="A4" s="80" t="s">
        <v>15</v>
      </c>
      <c r="B4" s="20">
        <v>174992</v>
      </c>
      <c r="C4" s="8">
        <v>87506</v>
      </c>
      <c r="D4" s="8">
        <v>31819</v>
      </c>
      <c r="E4" s="9">
        <v>7878</v>
      </c>
      <c r="F4" s="9">
        <v>5150</v>
      </c>
      <c r="G4" s="8">
        <v>20108</v>
      </c>
      <c r="H4" s="8">
        <v>2867</v>
      </c>
      <c r="I4" s="8">
        <v>8556</v>
      </c>
      <c r="J4" s="8">
        <v>1930</v>
      </c>
      <c r="K4" s="8">
        <v>2336</v>
      </c>
      <c r="L4" s="8">
        <v>3017</v>
      </c>
      <c r="M4" s="81">
        <v>3825</v>
      </c>
    </row>
    <row r="5" spans="1:13" x14ac:dyDescent="0.3">
      <c r="A5" s="80" t="s">
        <v>16</v>
      </c>
      <c r="B5" s="20">
        <v>55713</v>
      </c>
      <c r="C5" s="8">
        <v>29394</v>
      </c>
      <c r="D5" s="8">
        <v>8205</v>
      </c>
      <c r="E5" s="9">
        <v>2286</v>
      </c>
      <c r="F5" s="9">
        <v>1620</v>
      </c>
      <c r="G5" s="8">
        <v>3977</v>
      </c>
      <c r="H5" s="8">
        <v>1752</v>
      </c>
      <c r="I5" s="8">
        <v>3009</v>
      </c>
      <c r="J5" s="8">
        <v>418</v>
      </c>
      <c r="K5" s="8">
        <v>1198</v>
      </c>
      <c r="L5" s="8">
        <v>1878</v>
      </c>
      <c r="M5" s="81">
        <v>1976</v>
      </c>
    </row>
    <row r="6" spans="1:13" x14ac:dyDescent="0.3">
      <c r="A6" s="80" t="s">
        <v>27</v>
      </c>
      <c r="B6" s="20">
        <v>37892</v>
      </c>
      <c r="C6" s="8">
        <v>21281</v>
      </c>
      <c r="D6" s="8">
        <v>6264</v>
      </c>
      <c r="E6" s="9">
        <v>1404</v>
      </c>
      <c r="F6" s="9">
        <v>1035</v>
      </c>
      <c r="G6" s="8">
        <v>1403</v>
      </c>
      <c r="H6" s="8">
        <v>639</v>
      </c>
      <c r="I6" s="8">
        <v>2346</v>
      </c>
      <c r="J6" s="8">
        <v>489</v>
      </c>
      <c r="K6" s="8">
        <v>831</v>
      </c>
      <c r="L6" s="8">
        <v>1053</v>
      </c>
      <c r="M6" s="81">
        <v>1147</v>
      </c>
    </row>
    <row r="7" spans="1:13" x14ac:dyDescent="0.3">
      <c r="A7" s="80" t="s">
        <v>26</v>
      </c>
      <c r="B7" s="20">
        <v>50665</v>
      </c>
      <c r="C7" s="8">
        <v>25403</v>
      </c>
      <c r="D7" s="8">
        <v>7328</v>
      </c>
      <c r="E7" s="9">
        <v>1906</v>
      </c>
      <c r="F7" s="9">
        <v>2206</v>
      </c>
      <c r="G7" s="8">
        <v>3682</v>
      </c>
      <c r="H7" s="8">
        <v>1214</v>
      </c>
      <c r="I7" s="8">
        <v>2501</v>
      </c>
      <c r="J7" s="8">
        <v>591</v>
      </c>
      <c r="K7" s="8">
        <v>707</v>
      </c>
      <c r="L7" s="8">
        <v>3188</v>
      </c>
      <c r="M7" s="81">
        <v>1939</v>
      </c>
    </row>
    <row r="8" spans="1:13" x14ac:dyDescent="0.3">
      <c r="A8" s="80" t="s">
        <v>28</v>
      </c>
      <c r="B8" s="20">
        <v>25945</v>
      </c>
      <c r="C8" s="8">
        <v>15582</v>
      </c>
      <c r="D8" s="8">
        <v>4175</v>
      </c>
      <c r="E8" s="9">
        <v>720</v>
      </c>
      <c r="F8" s="9">
        <v>236</v>
      </c>
      <c r="G8" s="8">
        <v>1088</v>
      </c>
      <c r="H8" s="8">
        <v>548</v>
      </c>
      <c r="I8" s="8">
        <v>1355</v>
      </c>
      <c r="J8" s="8">
        <v>344</v>
      </c>
      <c r="K8" s="8">
        <v>631</v>
      </c>
      <c r="L8" s="8">
        <v>453</v>
      </c>
      <c r="M8" s="81">
        <v>813</v>
      </c>
    </row>
    <row r="9" spans="1:13" x14ac:dyDescent="0.3">
      <c r="A9" s="80" t="s">
        <v>29</v>
      </c>
      <c r="B9" s="20">
        <v>28066</v>
      </c>
      <c r="C9" s="8">
        <v>15954</v>
      </c>
      <c r="D9" s="8">
        <v>4346</v>
      </c>
      <c r="E9" s="9">
        <v>944</v>
      </c>
      <c r="F9" s="9">
        <v>334</v>
      </c>
      <c r="G9" s="8">
        <v>1335</v>
      </c>
      <c r="H9" s="8">
        <v>530</v>
      </c>
      <c r="I9" s="8">
        <v>2179</v>
      </c>
      <c r="J9" s="8">
        <v>396</v>
      </c>
      <c r="K9" s="8">
        <v>587</v>
      </c>
      <c r="L9" s="8">
        <v>595</v>
      </c>
      <c r="M9" s="81">
        <v>866</v>
      </c>
    </row>
    <row r="10" spans="1:13" x14ac:dyDescent="0.3">
      <c r="A10" s="80" t="s">
        <v>17</v>
      </c>
      <c r="B10" s="20">
        <v>18991</v>
      </c>
      <c r="C10" s="8">
        <v>11146</v>
      </c>
      <c r="D10" s="8">
        <v>3044</v>
      </c>
      <c r="E10" s="9">
        <v>532</v>
      </c>
      <c r="F10" s="9">
        <v>89</v>
      </c>
      <c r="G10" s="8">
        <v>713</v>
      </c>
      <c r="H10" s="8">
        <v>428</v>
      </c>
      <c r="I10" s="8">
        <v>956</v>
      </c>
      <c r="J10" s="8">
        <v>212</v>
      </c>
      <c r="K10" s="8">
        <v>293</v>
      </c>
      <c r="L10" s="8">
        <v>1020</v>
      </c>
      <c r="M10" s="81">
        <v>558</v>
      </c>
    </row>
    <row r="11" spans="1:13" x14ac:dyDescent="0.3">
      <c r="A11" s="82" t="s">
        <v>30</v>
      </c>
      <c r="B11" s="20">
        <v>7827</v>
      </c>
      <c r="C11" s="63">
        <v>4854</v>
      </c>
      <c r="D11" s="63">
        <v>977</v>
      </c>
      <c r="E11" s="64">
        <v>137</v>
      </c>
      <c r="F11" s="64">
        <v>21</v>
      </c>
      <c r="G11" s="63">
        <v>572</v>
      </c>
      <c r="H11" s="63">
        <v>54</v>
      </c>
      <c r="I11" s="63">
        <v>536</v>
      </c>
      <c r="J11" s="63">
        <v>54</v>
      </c>
      <c r="K11" s="63">
        <v>57</v>
      </c>
      <c r="L11" s="63">
        <v>294</v>
      </c>
      <c r="M11" s="65">
        <v>271</v>
      </c>
    </row>
    <row r="12" spans="1:13" x14ac:dyDescent="0.3">
      <c r="A12" s="80" t="s">
        <v>18</v>
      </c>
      <c r="B12" s="20">
        <v>249156</v>
      </c>
      <c r="C12" s="8">
        <v>143685</v>
      </c>
      <c r="D12" s="8">
        <v>33466</v>
      </c>
      <c r="E12" s="9">
        <v>7920</v>
      </c>
      <c r="F12" s="9">
        <v>3493</v>
      </c>
      <c r="G12" s="8">
        <v>12545</v>
      </c>
      <c r="H12" s="8">
        <v>3669</v>
      </c>
      <c r="I12" s="8">
        <v>12218</v>
      </c>
      <c r="J12" s="8">
        <v>2077</v>
      </c>
      <c r="K12" s="8">
        <v>2455</v>
      </c>
      <c r="L12" s="8">
        <v>17475</v>
      </c>
      <c r="M12" s="81">
        <v>10153</v>
      </c>
    </row>
    <row r="13" spans="1:13" x14ac:dyDescent="0.3">
      <c r="A13" s="83" t="s">
        <v>19</v>
      </c>
      <c r="B13" s="20">
        <v>25296</v>
      </c>
      <c r="C13" s="63">
        <v>12700</v>
      </c>
      <c r="D13" s="63">
        <v>3677</v>
      </c>
      <c r="E13" s="64">
        <v>527</v>
      </c>
      <c r="F13" s="64">
        <v>158</v>
      </c>
      <c r="G13" s="63">
        <v>877</v>
      </c>
      <c r="H13" s="63">
        <v>2448</v>
      </c>
      <c r="I13" s="63">
        <v>2094</v>
      </c>
      <c r="J13" s="63">
        <v>478</v>
      </c>
      <c r="K13" s="63">
        <v>447</v>
      </c>
      <c r="L13" s="63">
        <v>511</v>
      </c>
      <c r="M13" s="65">
        <v>1379</v>
      </c>
    </row>
    <row r="14" spans="1:13" x14ac:dyDescent="0.3">
      <c r="A14" s="83" t="s">
        <v>20</v>
      </c>
      <c r="B14" s="20">
        <v>28583</v>
      </c>
      <c r="C14" s="63">
        <v>15274</v>
      </c>
      <c r="D14" s="63">
        <v>4403</v>
      </c>
      <c r="E14" s="64">
        <v>559</v>
      </c>
      <c r="F14" s="64">
        <v>167</v>
      </c>
      <c r="G14" s="63">
        <v>882</v>
      </c>
      <c r="H14" s="63">
        <v>704</v>
      </c>
      <c r="I14" s="63">
        <v>2180</v>
      </c>
      <c r="J14" s="63">
        <v>351</v>
      </c>
      <c r="K14" s="63">
        <v>434</v>
      </c>
      <c r="L14" s="63">
        <v>2502</v>
      </c>
      <c r="M14" s="65">
        <v>1127</v>
      </c>
    </row>
    <row r="15" spans="1:13" x14ac:dyDescent="0.3">
      <c r="A15" s="83" t="s">
        <v>21</v>
      </c>
      <c r="B15" s="20">
        <v>39691</v>
      </c>
      <c r="C15" s="63">
        <v>22666</v>
      </c>
      <c r="D15" s="63">
        <v>5701</v>
      </c>
      <c r="E15" s="64">
        <v>745</v>
      </c>
      <c r="F15" s="64">
        <v>256</v>
      </c>
      <c r="G15" s="63">
        <v>1537</v>
      </c>
      <c r="H15" s="63">
        <v>1145</v>
      </c>
      <c r="I15" s="63">
        <v>2433</v>
      </c>
      <c r="J15" s="63">
        <v>489</v>
      </c>
      <c r="K15" s="63">
        <v>532</v>
      </c>
      <c r="L15" s="63">
        <v>2605</v>
      </c>
      <c r="M15" s="65">
        <v>1582</v>
      </c>
    </row>
    <row r="16" spans="1:13" x14ac:dyDescent="0.3">
      <c r="A16" s="83" t="s">
        <v>22</v>
      </c>
      <c r="B16" s="20">
        <v>26784</v>
      </c>
      <c r="C16" s="63">
        <v>14539</v>
      </c>
      <c r="D16" s="63">
        <v>4770</v>
      </c>
      <c r="E16" s="64">
        <v>702</v>
      </c>
      <c r="F16" s="64">
        <v>100</v>
      </c>
      <c r="G16" s="63">
        <v>968</v>
      </c>
      <c r="H16" s="63">
        <v>828</v>
      </c>
      <c r="I16" s="63">
        <v>1819</v>
      </c>
      <c r="J16" s="63">
        <v>613</v>
      </c>
      <c r="K16" s="63">
        <v>722</v>
      </c>
      <c r="L16" s="63">
        <v>731</v>
      </c>
      <c r="M16" s="65">
        <v>992</v>
      </c>
    </row>
    <row r="17" spans="1:13" x14ac:dyDescent="0.3">
      <c r="A17" s="83" t="s">
        <v>389</v>
      </c>
      <c r="B17" s="20">
        <v>24743</v>
      </c>
      <c r="C17" s="63">
        <v>13238</v>
      </c>
      <c r="D17" s="63">
        <v>3476</v>
      </c>
      <c r="E17" s="64">
        <v>603</v>
      </c>
      <c r="F17" s="64">
        <v>153</v>
      </c>
      <c r="G17" s="63">
        <v>1106</v>
      </c>
      <c r="H17" s="63">
        <v>1317</v>
      </c>
      <c r="I17" s="63">
        <v>1752</v>
      </c>
      <c r="J17" s="63">
        <v>572</v>
      </c>
      <c r="K17" s="63">
        <v>648</v>
      </c>
      <c r="L17" s="63">
        <v>730</v>
      </c>
      <c r="M17" s="65">
        <v>1148</v>
      </c>
    </row>
    <row r="18" spans="1:13" x14ac:dyDescent="0.3">
      <c r="A18" s="83" t="s">
        <v>23</v>
      </c>
      <c r="B18" s="20">
        <v>35160</v>
      </c>
      <c r="C18" s="63">
        <v>18548</v>
      </c>
      <c r="D18" s="63">
        <v>4910</v>
      </c>
      <c r="E18" s="64">
        <v>770</v>
      </c>
      <c r="F18" s="64">
        <v>319</v>
      </c>
      <c r="G18" s="63">
        <v>1130</v>
      </c>
      <c r="H18" s="63">
        <v>1272</v>
      </c>
      <c r="I18" s="63">
        <v>3474</v>
      </c>
      <c r="J18" s="63">
        <v>738</v>
      </c>
      <c r="K18" s="63">
        <v>751</v>
      </c>
      <c r="L18" s="63">
        <v>1825</v>
      </c>
      <c r="M18" s="65">
        <v>1423</v>
      </c>
    </row>
    <row r="19" spans="1:13" x14ac:dyDescent="0.3">
      <c r="A19" s="83" t="s">
        <v>24</v>
      </c>
      <c r="B19" s="20">
        <v>47892</v>
      </c>
      <c r="C19" s="63">
        <v>27000</v>
      </c>
      <c r="D19" s="63">
        <v>7062</v>
      </c>
      <c r="E19" s="64">
        <v>1516</v>
      </c>
      <c r="F19" s="64">
        <v>305</v>
      </c>
      <c r="G19" s="63">
        <v>1727</v>
      </c>
      <c r="H19" s="63">
        <v>1548</v>
      </c>
      <c r="I19" s="63">
        <v>2883</v>
      </c>
      <c r="J19" s="63">
        <v>704</v>
      </c>
      <c r="K19" s="63">
        <v>1057</v>
      </c>
      <c r="L19" s="63">
        <v>2120</v>
      </c>
      <c r="M19" s="65">
        <v>1970</v>
      </c>
    </row>
    <row r="20" spans="1:13" x14ac:dyDescent="0.3">
      <c r="A20" s="83" t="s">
        <v>25</v>
      </c>
      <c r="B20" s="20">
        <v>16689</v>
      </c>
      <c r="C20" s="63">
        <v>9537</v>
      </c>
      <c r="D20" s="63">
        <v>2351</v>
      </c>
      <c r="E20" s="64">
        <v>213</v>
      </c>
      <c r="F20" s="64">
        <v>122</v>
      </c>
      <c r="G20" s="63">
        <v>620</v>
      </c>
      <c r="H20" s="63">
        <v>1755</v>
      </c>
      <c r="I20" s="63">
        <v>1059</v>
      </c>
      <c r="J20" s="63">
        <v>267</v>
      </c>
      <c r="K20" s="63">
        <v>182</v>
      </c>
      <c r="L20" s="63">
        <v>71</v>
      </c>
      <c r="M20" s="65">
        <v>512</v>
      </c>
    </row>
    <row r="21" spans="1:13" x14ac:dyDescent="0.3">
      <c r="A21" s="84" t="s">
        <v>373</v>
      </c>
      <c r="B21" s="20">
        <v>894085</v>
      </c>
      <c r="C21" s="20">
        <v>488307</v>
      </c>
      <c r="D21" s="20">
        <v>135974</v>
      </c>
      <c r="E21" s="20">
        <v>29362</v>
      </c>
      <c r="F21" s="20">
        <v>15764</v>
      </c>
      <c r="G21" s="20">
        <v>54270</v>
      </c>
      <c r="H21" s="20">
        <v>22718</v>
      </c>
      <c r="I21" s="20">
        <v>51350</v>
      </c>
      <c r="J21" s="20">
        <v>10723</v>
      </c>
      <c r="K21" s="20">
        <v>13868</v>
      </c>
      <c r="L21" s="20">
        <v>40068</v>
      </c>
      <c r="M21" s="85">
        <v>31681</v>
      </c>
    </row>
    <row r="22" spans="1:13" ht="17.25" thickBot="1" x14ac:dyDescent="0.35">
      <c r="A22" s="36" t="s">
        <v>291</v>
      </c>
      <c r="B22" s="86">
        <v>1</v>
      </c>
      <c r="C22" s="61">
        <v>0.54615277070972001</v>
      </c>
      <c r="D22" s="61">
        <v>0.15208173719500942</v>
      </c>
      <c r="E22" s="61">
        <v>3.2840278049626151E-2</v>
      </c>
      <c r="F22" s="61">
        <v>1.7631433252990488E-2</v>
      </c>
      <c r="G22" s="61">
        <v>6.0698926835815389E-2</v>
      </c>
      <c r="H22" s="61">
        <v>2.5409217244445437E-2</v>
      </c>
      <c r="I22" s="61">
        <v>5.7433018113490331E-2</v>
      </c>
      <c r="J22" s="61">
        <v>1.1993266859414932E-2</v>
      </c>
      <c r="K22" s="61">
        <v>1.5510829507261613E-2</v>
      </c>
      <c r="L22" s="61">
        <v>4.4814531056890566E-2</v>
      </c>
      <c r="M22" s="41">
        <v>3.5433991175335681E-2</v>
      </c>
    </row>
    <row r="23" spans="1:13" x14ac:dyDescent="0.3">
      <c r="B23" s="231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17"/>
  <sheetViews>
    <sheetView workbookViewId="0">
      <selection activeCell="H34" sqref="H34"/>
    </sheetView>
  </sheetViews>
  <sheetFormatPr defaultRowHeight="16.5" x14ac:dyDescent="0.3"/>
  <cols>
    <col min="16" max="16" width="11.625" customWidth="1"/>
    <col min="17" max="17" width="12.125" bestFit="1" customWidth="1"/>
  </cols>
  <sheetData>
    <row r="1" spans="1:17" ht="26.25" x14ac:dyDescent="0.3">
      <c r="A1" s="15" t="s">
        <v>297</v>
      </c>
    </row>
    <row r="2" spans="1:17" ht="17.25" thickBot="1" x14ac:dyDescent="0.35">
      <c r="A2" s="98" t="str">
        <f>LEFT(유지관리업체별!$A$2,43)&amp;"건물용도 및 승강기 종류에 따라 분류"</f>
        <v>- 2026년 6월말 기준으로 보유하고 있는 전체 승강기(894,085대)를 건물용도 및 승강기 종류에 따라 분류</v>
      </c>
    </row>
    <row r="3" spans="1:17" ht="24" x14ac:dyDescent="0.3">
      <c r="A3" s="37" t="s">
        <v>278</v>
      </c>
      <c r="B3" s="32" t="s">
        <v>267</v>
      </c>
      <c r="C3" s="32" t="s">
        <v>270</v>
      </c>
      <c r="D3" s="32" t="s">
        <v>289</v>
      </c>
      <c r="E3" s="35" t="s">
        <v>272</v>
      </c>
      <c r="F3" s="35" t="s">
        <v>271</v>
      </c>
      <c r="G3" s="32" t="s">
        <v>273</v>
      </c>
      <c r="H3" s="32" t="s">
        <v>1</v>
      </c>
      <c r="I3" s="32" t="s">
        <v>2</v>
      </c>
      <c r="J3" s="32" t="s">
        <v>274</v>
      </c>
      <c r="K3" s="32" t="s">
        <v>3</v>
      </c>
      <c r="L3" s="35" t="s">
        <v>275</v>
      </c>
      <c r="M3" s="32" t="s">
        <v>4</v>
      </c>
      <c r="N3" s="35" t="s">
        <v>294</v>
      </c>
      <c r="O3" s="35" t="s">
        <v>295</v>
      </c>
      <c r="P3" s="156" t="s">
        <v>364</v>
      </c>
      <c r="Q3" s="33" t="s">
        <v>363</v>
      </c>
    </row>
    <row r="4" spans="1:17" ht="16.5" customHeight="1" x14ac:dyDescent="0.3">
      <c r="A4" s="118" t="s">
        <v>5</v>
      </c>
      <c r="B4" s="20">
        <v>488307</v>
      </c>
      <c r="C4" s="8">
        <v>176022</v>
      </c>
      <c r="D4" s="8">
        <v>37</v>
      </c>
      <c r="E4" s="8">
        <v>4236</v>
      </c>
      <c r="F4" s="8">
        <v>190857</v>
      </c>
      <c r="G4" s="9">
        <v>1534</v>
      </c>
      <c r="H4" s="8">
        <v>110506</v>
      </c>
      <c r="I4" s="8">
        <v>609</v>
      </c>
      <c r="J4" s="8">
        <v>1096</v>
      </c>
      <c r="K4" s="8">
        <v>144</v>
      </c>
      <c r="L4" s="8">
        <v>53</v>
      </c>
      <c r="M4" s="8">
        <v>591</v>
      </c>
      <c r="N4" s="8">
        <v>2101</v>
      </c>
      <c r="O4" s="8">
        <v>105</v>
      </c>
      <c r="P4" s="159">
        <v>66</v>
      </c>
      <c r="Q4" s="81">
        <v>350</v>
      </c>
    </row>
    <row r="5" spans="1:17" x14ac:dyDescent="0.3">
      <c r="A5" s="118" t="s">
        <v>6</v>
      </c>
      <c r="B5" s="20">
        <v>135974</v>
      </c>
      <c r="C5" s="8">
        <v>68163</v>
      </c>
      <c r="D5" s="8">
        <v>1858</v>
      </c>
      <c r="E5" s="8">
        <v>640</v>
      </c>
      <c r="F5" s="8">
        <v>1537</v>
      </c>
      <c r="G5" s="9">
        <v>21</v>
      </c>
      <c r="H5" s="8">
        <v>49285</v>
      </c>
      <c r="I5" s="8">
        <v>2185</v>
      </c>
      <c r="J5" s="8">
        <v>25</v>
      </c>
      <c r="K5" s="8">
        <v>1381</v>
      </c>
      <c r="L5" s="8">
        <v>1694</v>
      </c>
      <c r="M5" s="8">
        <v>6041</v>
      </c>
      <c r="N5" s="8">
        <v>2639</v>
      </c>
      <c r="O5" s="8">
        <v>85</v>
      </c>
      <c r="P5" s="159">
        <v>116</v>
      </c>
      <c r="Q5" s="81">
        <v>304</v>
      </c>
    </row>
    <row r="6" spans="1:17" x14ac:dyDescent="0.3">
      <c r="A6" s="118" t="s">
        <v>31</v>
      </c>
      <c r="B6" s="20">
        <v>29362</v>
      </c>
      <c r="C6" s="9">
        <v>2504</v>
      </c>
      <c r="D6" s="9">
        <v>55</v>
      </c>
      <c r="E6" s="9">
        <v>917</v>
      </c>
      <c r="F6" s="9">
        <v>755</v>
      </c>
      <c r="G6" s="9">
        <v>0</v>
      </c>
      <c r="H6" s="9">
        <v>4195</v>
      </c>
      <c r="I6" s="9">
        <v>588</v>
      </c>
      <c r="J6" s="9">
        <v>0</v>
      </c>
      <c r="K6" s="9">
        <v>2105</v>
      </c>
      <c r="L6" s="9">
        <v>297</v>
      </c>
      <c r="M6" s="9">
        <v>325</v>
      </c>
      <c r="N6" s="9">
        <v>12340</v>
      </c>
      <c r="O6" s="9">
        <v>5131</v>
      </c>
      <c r="P6" s="160">
        <v>105</v>
      </c>
      <c r="Q6" s="119">
        <v>45</v>
      </c>
    </row>
    <row r="7" spans="1:17" x14ac:dyDescent="0.3">
      <c r="A7" s="118" t="s">
        <v>14</v>
      </c>
      <c r="B7" s="20">
        <v>15764</v>
      </c>
      <c r="C7" s="9">
        <v>405</v>
      </c>
      <c r="D7" s="9">
        <v>2</v>
      </c>
      <c r="E7" s="9">
        <v>25</v>
      </c>
      <c r="F7" s="9">
        <v>36</v>
      </c>
      <c r="G7" s="9">
        <v>0</v>
      </c>
      <c r="H7" s="9">
        <v>4823</v>
      </c>
      <c r="I7" s="9">
        <v>96</v>
      </c>
      <c r="J7" s="9">
        <v>0</v>
      </c>
      <c r="K7" s="9">
        <v>153</v>
      </c>
      <c r="L7" s="9">
        <v>13</v>
      </c>
      <c r="M7" s="9">
        <v>4</v>
      </c>
      <c r="N7" s="9">
        <v>9641</v>
      </c>
      <c r="O7" s="9">
        <v>383</v>
      </c>
      <c r="P7" s="160">
        <v>147</v>
      </c>
      <c r="Q7" s="119">
        <v>36</v>
      </c>
    </row>
    <row r="8" spans="1:17" x14ac:dyDescent="0.3">
      <c r="A8" s="118" t="s">
        <v>7</v>
      </c>
      <c r="B8" s="20">
        <v>54270</v>
      </c>
      <c r="C8" s="8">
        <v>14246</v>
      </c>
      <c r="D8" s="8">
        <v>102</v>
      </c>
      <c r="E8" s="8">
        <v>646</v>
      </c>
      <c r="F8" s="8">
        <v>7300</v>
      </c>
      <c r="G8" s="9">
        <v>293</v>
      </c>
      <c r="H8" s="8">
        <v>24035</v>
      </c>
      <c r="I8" s="8">
        <v>542</v>
      </c>
      <c r="J8" s="8">
        <v>0</v>
      </c>
      <c r="K8" s="8">
        <v>845</v>
      </c>
      <c r="L8" s="8">
        <v>286</v>
      </c>
      <c r="M8" s="8">
        <v>2241</v>
      </c>
      <c r="N8" s="8">
        <v>3198</v>
      </c>
      <c r="O8" s="8">
        <v>83</v>
      </c>
      <c r="P8" s="159">
        <v>185</v>
      </c>
      <c r="Q8" s="81">
        <v>268</v>
      </c>
    </row>
    <row r="9" spans="1:17" x14ac:dyDescent="0.3">
      <c r="A9" s="118" t="s">
        <v>8</v>
      </c>
      <c r="B9" s="20">
        <v>22718</v>
      </c>
      <c r="C9" s="8">
        <v>13118</v>
      </c>
      <c r="D9" s="8">
        <v>12</v>
      </c>
      <c r="E9" s="8">
        <v>340</v>
      </c>
      <c r="F9" s="8">
        <v>1048</v>
      </c>
      <c r="G9" s="9">
        <v>68</v>
      </c>
      <c r="H9" s="8">
        <v>6214</v>
      </c>
      <c r="I9" s="8">
        <v>413</v>
      </c>
      <c r="J9" s="8">
        <v>0</v>
      </c>
      <c r="K9" s="8">
        <v>114</v>
      </c>
      <c r="L9" s="8">
        <v>224</v>
      </c>
      <c r="M9" s="8">
        <v>241</v>
      </c>
      <c r="N9" s="8">
        <v>849</v>
      </c>
      <c r="O9" s="8">
        <v>4</v>
      </c>
      <c r="P9" s="159">
        <v>20</v>
      </c>
      <c r="Q9" s="81">
        <v>53</v>
      </c>
    </row>
    <row r="10" spans="1:17" x14ac:dyDescent="0.3">
      <c r="A10" s="118" t="s">
        <v>9</v>
      </c>
      <c r="B10" s="20">
        <v>51350</v>
      </c>
      <c r="C10" s="8">
        <v>6202</v>
      </c>
      <c r="D10" s="8">
        <v>757</v>
      </c>
      <c r="E10" s="8">
        <v>882</v>
      </c>
      <c r="F10" s="8">
        <v>915</v>
      </c>
      <c r="G10" s="9">
        <v>9</v>
      </c>
      <c r="H10" s="8">
        <v>35946</v>
      </c>
      <c r="I10" s="8">
        <v>365</v>
      </c>
      <c r="J10" s="8">
        <v>1</v>
      </c>
      <c r="K10" s="8">
        <v>1818</v>
      </c>
      <c r="L10" s="8">
        <v>2170</v>
      </c>
      <c r="M10" s="8">
        <v>200</v>
      </c>
      <c r="N10" s="8">
        <v>436</v>
      </c>
      <c r="O10" s="8">
        <v>10</v>
      </c>
      <c r="P10" s="159">
        <v>247</v>
      </c>
      <c r="Q10" s="81">
        <v>1392</v>
      </c>
    </row>
    <row r="11" spans="1:17" x14ac:dyDescent="0.3">
      <c r="A11" s="118" t="s">
        <v>10</v>
      </c>
      <c r="B11" s="20">
        <v>10723</v>
      </c>
      <c r="C11" s="8">
        <v>1907</v>
      </c>
      <c r="D11" s="8">
        <v>43</v>
      </c>
      <c r="E11" s="8">
        <v>152</v>
      </c>
      <c r="F11" s="8">
        <v>122</v>
      </c>
      <c r="G11" s="9">
        <v>2</v>
      </c>
      <c r="H11" s="8">
        <v>5236</v>
      </c>
      <c r="I11" s="8">
        <v>239</v>
      </c>
      <c r="J11" s="8">
        <v>3</v>
      </c>
      <c r="K11" s="8">
        <v>471</v>
      </c>
      <c r="L11" s="8">
        <v>151</v>
      </c>
      <c r="M11" s="8">
        <v>115</v>
      </c>
      <c r="N11" s="8">
        <v>1855</v>
      </c>
      <c r="O11" s="8">
        <v>41</v>
      </c>
      <c r="P11" s="159">
        <v>108</v>
      </c>
      <c r="Q11" s="81">
        <v>278</v>
      </c>
    </row>
    <row r="12" spans="1:17" x14ac:dyDescent="0.3">
      <c r="A12" s="118" t="s">
        <v>11</v>
      </c>
      <c r="B12" s="20">
        <v>13868</v>
      </c>
      <c r="C12" s="8">
        <v>2243</v>
      </c>
      <c r="D12" s="8">
        <v>3297</v>
      </c>
      <c r="E12" s="8">
        <v>252</v>
      </c>
      <c r="F12" s="8">
        <v>412</v>
      </c>
      <c r="G12" s="9">
        <v>0</v>
      </c>
      <c r="H12" s="8">
        <v>5540</v>
      </c>
      <c r="I12" s="8">
        <v>169</v>
      </c>
      <c r="J12" s="8">
        <v>0</v>
      </c>
      <c r="K12" s="8">
        <v>188</v>
      </c>
      <c r="L12" s="8">
        <v>564</v>
      </c>
      <c r="M12" s="8">
        <v>207</v>
      </c>
      <c r="N12" s="8">
        <v>900</v>
      </c>
      <c r="O12" s="8">
        <v>4</v>
      </c>
      <c r="P12" s="159">
        <v>14</v>
      </c>
      <c r="Q12" s="81">
        <v>78</v>
      </c>
    </row>
    <row r="13" spans="1:17" x14ac:dyDescent="0.3">
      <c r="A13" s="118" t="s">
        <v>32</v>
      </c>
      <c r="B13" s="20">
        <v>40068</v>
      </c>
      <c r="C13" s="8">
        <v>7248</v>
      </c>
      <c r="D13" s="8">
        <v>33</v>
      </c>
      <c r="E13" s="8">
        <v>1792</v>
      </c>
      <c r="F13" s="8">
        <v>2669</v>
      </c>
      <c r="G13" s="9">
        <v>15</v>
      </c>
      <c r="H13" s="8">
        <v>8478</v>
      </c>
      <c r="I13" s="8">
        <v>289</v>
      </c>
      <c r="J13" s="8">
        <v>0</v>
      </c>
      <c r="K13" s="8">
        <v>16684</v>
      </c>
      <c r="L13" s="8">
        <v>618</v>
      </c>
      <c r="M13" s="8">
        <v>1014</v>
      </c>
      <c r="N13" s="8">
        <v>1119</v>
      </c>
      <c r="O13" s="8">
        <v>8</v>
      </c>
      <c r="P13" s="159">
        <v>18</v>
      </c>
      <c r="Q13" s="81">
        <v>83</v>
      </c>
    </row>
    <row r="14" spans="1:17" x14ac:dyDescent="0.3">
      <c r="A14" s="118" t="s">
        <v>33</v>
      </c>
      <c r="B14" s="20">
        <v>31681</v>
      </c>
      <c r="C14" s="8">
        <v>6330</v>
      </c>
      <c r="D14" s="8">
        <v>169</v>
      </c>
      <c r="E14" s="8">
        <v>754</v>
      </c>
      <c r="F14" s="8">
        <v>2075</v>
      </c>
      <c r="G14" s="9">
        <v>3</v>
      </c>
      <c r="H14" s="8">
        <v>14688</v>
      </c>
      <c r="I14" s="8">
        <v>592</v>
      </c>
      <c r="J14" s="8">
        <v>3</v>
      </c>
      <c r="K14" s="8">
        <v>3249</v>
      </c>
      <c r="L14" s="8">
        <v>572</v>
      </c>
      <c r="M14" s="8">
        <v>1193</v>
      </c>
      <c r="N14" s="8">
        <v>1040</v>
      </c>
      <c r="O14" s="8">
        <v>87</v>
      </c>
      <c r="P14" s="159">
        <v>121</v>
      </c>
      <c r="Q14" s="81">
        <v>805</v>
      </c>
    </row>
    <row r="15" spans="1:17" x14ac:dyDescent="0.3">
      <c r="A15" s="120" t="s">
        <v>373</v>
      </c>
      <c r="B15" s="22">
        <v>894085</v>
      </c>
      <c r="C15" s="22">
        <v>298388</v>
      </c>
      <c r="D15" s="22">
        <v>6365</v>
      </c>
      <c r="E15" s="22">
        <v>10636</v>
      </c>
      <c r="F15" s="22">
        <v>207726</v>
      </c>
      <c r="G15" s="22">
        <v>1945</v>
      </c>
      <c r="H15" s="22">
        <v>268946</v>
      </c>
      <c r="I15" s="22">
        <v>6087</v>
      </c>
      <c r="J15" s="22">
        <v>1128</v>
      </c>
      <c r="K15" s="22">
        <v>27152</v>
      </c>
      <c r="L15" s="22">
        <v>6642</v>
      </c>
      <c r="M15" s="22">
        <v>12172</v>
      </c>
      <c r="N15" s="22">
        <v>36118</v>
      </c>
      <c r="O15" s="22">
        <v>5941</v>
      </c>
      <c r="P15" s="22">
        <v>1147</v>
      </c>
      <c r="Q15" s="121">
        <v>3692</v>
      </c>
    </row>
    <row r="16" spans="1:17" ht="17.25" thickBot="1" x14ac:dyDescent="0.35">
      <c r="A16" s="36" t="s">
        <v>291</v>
      </c>
      <c r="B16" s="86">
        <v>1</v>
      </c>
      <c r="C16" s="38">
        <v>0.33373560679353753</v>
      </c>
      <c r="D16" s="38">
        <v>7.1190099375339037E-3</v>
      </c>
      <c r="E16" s="38">
        <v>1.1895960674879906E-2</v>
      </c>
      <c r="F16" s="38">
        <v>0.23233361481290929</v>
      </c>
      <c r="G16" s="38">
        <v>2.1754083783980271E-3</v>
      </c>
      <c r="H16" s="38">
        <v>0.30080585179261482</v>
      </c>
      <c r="I16" s="38">
        <v>6.8080775317782985E-3</v>
      </c>
      <c r="J16" s="38">
        <v>1.261625013281735E-3</v>
      </c>
      <c r="K16" s="38">
        <v>3.0368477270058217E-2</v>
      </c>
      <c r="L16" s="38">
        <v>7.4288238813983009E-3</v>
      </c>
      <c r="M16" s="38">
        <v>1.3613918139774183E-2</v>
      </c>
      <c r="N16" s="38">
        <v>4.0396606586622079E-2</v>
      </c>
      <c r="O16" s="38">
        <v>6.6447820956620452E-3</v>
      </c>
      <c r="P16" s="161">
        <v>2E-3</v>
      </c>
      <c r="Q16" s="39">
        <v>4.1293613023370259E-3</v>
      </c>
    </row>
    <row r="17" spans="3:16" x14ac:dyDescent="0.3"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5"/>
  <sheetViews>
    <sheetView workbookViewId="0">
      <selection activeCell="V24" sqref="V24"/>
    </sheetView>
  </sheetViews>
  <sheetFormatPr defaultRowHeight="16.5" x14ac:dyDescent="0.3"/>
  <sheetData>
    <row r="1" spans="1:8" ht="26.25" x14ac:dyDescent="0.3">
      <c r="A1" s="15" t="s">
        <v>299</v>
      </c>
    </row>
    <row r="2" spans="1:8" ht="17.25" thickBot="1" x14ac:dyDescent="0.35">
      <c r="A2" s="98" t="str">
        <f>LEFT(유지관리업체별!$A$2,25)&amp;"전체 승객용 엘리베이터를 설치 연도 및 운행층수에 따라 분류"</f>
        <v>- 2026년 6월말 기준으로 보유하고 있는 전체 승객용 엘리베이터를 설치 연도 및 운행층수에 따라 분류</v>
      </c>
    </row>
    <row r="3" spans="1:8" x14ac:dyDescent="0.3">
      <c r="A3" s="37" t="s">
        <v>290</v>
      </c>
      <c r="B3" s="32" t="s">
        <v>267</v>
      </c>
      <c r="C3" s="46" t="s">
        <v>279</v>
      </c>
      <c r="D3" s="46" t="s">
        <v>280</v>
      </c>
      <c r="E3" s="46" t="s">
        <v>281</v>
      </c>
      <c r="F3" s="46" t="s">
        <v>282</v>
      </c>
      <c r="G3" s="46" t="s">
        <v>283</v>
      </c>
      <c r="H3" s="45" t="s">
        <v>34</v>
      </c>
    </row>
    <row r="4" spans="1:8" x14ac:dyDescent="0.3">
      <c r="A4" s="31" t="s">
        <v>369</v>
      </c>
      <c r="B4" s="23">
        <v>172934</v>
      </c>
      <c r="C4" s="12">
        <v>41291</v>
      </c>
      <c r="D4" s="12">
        <v>44784</v>
      </c>
      <c r="E4" s="12">
        <v>39512</v>
      </c>
      <c r="F4" s="12">
        <v>40664</v>
      </c>
      <c r="G4" s="12">
        <v>4047</v>
      </c>
      <c r="H4" s="87">
        <v>2636</v>
      </c>
    </row>
    <row r="5" spans="1:8" x14ac:dyDescent="0.3">
      <c r="A5" s="31" t="s">
        <v>301</v>
      </c>
      <c r="B5" s="23">
        <v>21318</v>
      </c>
      <c r="C5" s="4">
        <v>6570</v>
      </c>
      <c r="D5" s="4">
        <v>3217</v>
      </c>
      <c r="E5" s="4">
        <v>4931</v>
      </c>
      <c r="F5" s="4">
        <v>5290</v>
      </c>
      <c r="G5" s="4">
        <v>709</v>
      </c>
      <c r="H5" s="88">
        <v>601</v>
      </c>
    </row>
    <row r="6" spans="1:8" x14ac:dyDescent="0.3">
      <c r="A6" s="31" t="s">
        <v>302</v>
      </c>
      <c r="B6" s="23">
        <v>20966</v>
      </c>
      <c r="C6" s="4">
        <v>7627</v>
      </c>
      <c r="D6" s="4">
        <v>3620</v>
      </c>
      <c r="E6" s="4">
        <v>4484</v>
      </c>
      <c r="F6" s="4">
        <v>3906</v>
      </c>
      <c r="G6" s="4">
        <v>713</v>
      </c>
      <c r="H6" s="88">
        <v>616</v>
      </c>
    </row>
    <row r="7" spans="1:8" x14ac:dyDescent="0.3">
      <c r="A7" s="31" t="s">
        <v>303</v>
      </c>
      <c r="B7" s="23">
        <v>22622</v>
      </c>
      <c r="C7" s="4">
        <v>9275</v>
      </c>
      <c r="D7" s="4">
        <v>4509</v>
      </c>
      <c r="E7" s="4">
        <v>3727</v>
      </c>
      <c r="F7" s="4">
        <v>3773</v>
      </c>
      <c r="G7" s="4">
        <v>663</v>
      </c>
      <c r="H7" s="88">
        <v>675</v>
      </c>
    </row>
    <row r="8" spans="1:8" x14ac:dyDescent="0.3">
      <c r="A8" s="31" t="s">
        <v>304</v>
      </c>
      <c r="B8" s="23">
        <v>24908</v>
      </c>
      <c r="C8" s="4">
        <v>11435</v>
      </c>
      <c r="D8" s="4">
        <v>5228</v>
      </c>
      <c r="E8" s="4">
        <v>3488</v>
      </c>
      <c r="F8" s="4">
        <v>3582</v>
      </c>
      <c r="G8" s="4">
        <v>542</v>
      </c>
      <c r="H8" s="88">
        <v>633</v>
      </c>
    </row>
    <row r="9" spans="1:8" x14ac:dyDescent="0.3">
      <c r="A9" s="31" t="s">
        <v>305</v>
      </c>
      <c r="B9" s="23">
        <v>26488</v>
      </c>
      <c r="C9" s="4">
        <v>11355</v>
      </c>
      <c r="D9" s="4">
        <v>5208</v>
      </c>
      <c r="E9" s="4">
        <v>3852</v>
      </c>
      <c r="F9" s="4">
        <v>4774</v>
      </c>
      <c r="G9" s="4">
        <v>799</v>
      </c>
      <c r="H9" s="88">
        <v>500</v>
      </c>
    </row>
    <row r="10" spans="1:8" x14ac:dyDescent="0.3">
      <c r="A10" s="31" t="s">
        <v>306</v>
      </c>
      <c r="B10" s="23">
        <v>31508</v>
      </c>
      <c r="C10" s="4">
        <v>13342</v>
      </c>
      <c r="D10" s="4">
        <v>5912</v>
      </c>
      <c r="E10" s="4">
        <v>4152</v>
      </c>
      <c r="F10" s="4">
        <v>5863</v>
      </c>
      <c r="G10" s="4">
        <v>1500</v>
      </c>
      <c r="H10" s="88">
        <v>739</v>
      </c>
    </row>
    <row r="11" spans="1:8" x14ac:dyDescent="0.3">
      <c r="A11" s="31" t="s">
        <v>307</v>
      </c>
      <c r="B11" s="23">
        <v>35311</v>
      </c>
      <c r="C11" s="4">
        <v>16007</v>
      </c>
      <c r="D11" s="4">
        <v>7144</v>
      </c>
      <c r="E11" s="4">
        <v>4146</v>
      </c>
      <c r="F11" s="4">
        <v>5875</v>
      </c>
      <c r="G11" s="4">
        <v>1208</v>
      </c>
      <c r="H11" s="88">
        <v>931</v>
      </c>
    </row>
    <row r="12" spans="1:8" x14ac:dyDescent="0.3">
      <c r="A12" s="31" t="s">
        <v>308</v>
      </c>
      <c r="B12" s="23">
        <v>41454</v>
      </c>
      <c r="C12" s="4">
        <v>19671</v>
      </c>
      <c r="D12" s="4">
        <v>8731</v>
      </c>
      <c r="E12" s="4">
        <v>4271</v>
      </c>
      <c r="F12" s="4">
        <v>6383</v>
      </c>
      <c r="G12" s="4">
        <v>1636</v>
      </c>
      <c r="H12" s="88">
        <v>762</v>
      </c>
    </row>
    <row r="13" spans="1:8" x14ac:dyDescent="0.3">
      <c r="A13" s="31" t="s">
        <v>309</v>
      </c>
      <c r="B13" s="23">
        <v>45003</v>
      </c>
      <c r="C13" s="4">
        <v>20668</v>
      </c>
      <c r="D13" s="4">
        <v>8116</v>
      </c>
      <c r="E13" s="4">
        <v>4233</v>
      </c>
      <c r="F13" s="4">
        <v>7921</v>
      </c>
      <c r="G13" s="4">
        <v>2543</v>
      </c>
      <c r="H13" s="88">
        <v>1522</v>
      </c>
    </row>
    <row r="14" spans="1:8" x14ac:dyDescent="0.3">
      <c r="A14" s="31" t="s">
        <v>310</v>
      </c>
      <c r="B14" s="23">
        <v>46818</v>
      </c>
      <c r="C14" s="4">
        <v>19646</v>
      </c>
      <c r="D14" s="4">
        <v>7566</v>
      </c>
      <c r="E14" s="4">
        <v>4903</v>
      </c>
      <c r="F14" s="4">
        <v>9069</v>
      </c>
      <c r="G14" s="4">
        <v>3058</v>
      </c>
      <c r="H14" s="88">
        <v>2576</v>
      </c>
    </row>
    <row r="15" spans="1:8" x14ac:dyDescent="0.3">
      <c r="A15" s="31" t="s">
        <v>311</v>
      </c>
      <c r="B15" s="23">
        <v>41058</v>
      </c>
      <c r="C15" s="4">
        <v>17354</v>
      </c>
      <c r="D15" s="4">
        <v>6637</v>
      </c>
      <c r="E15" s="4">
        <v>4925</v>
      </c>
      <c r="F15" s="4">
        <v>7467</v>
      </c>
      <c r="G15" s="4">
        <v>2504</v>
      </c>
      <c r="H15" s="88">
        <v>2171</v>
      </c>
    </row>
    <row r="16" spans="1:8" x14ac:dyDescent="0.3">
      <c r="A16" s="31" t="s">
        <v>312</v>
      </c>
      <c r="B16" s="23">
        <v>42624</v>
      </c>
      <c r="C16" s="4">
        <v>16895</v>
      </c>
      <c r="D16" s="4">
        <v>7707</v>
      </c>
      <c r="E16" s="4">
        <v>6320</v>
      </c>
      <c r="F16" s="4">
        <v>7816</v>
      </c>
      <c r="G16" s="4">
        <v>1935</v>
      </c>
      <c r="H16" s="88">
        <v>1951</v>
      </c>
    </row>
    <row r="17" spans="1:8" x14ac:dyDescent="0.3">
      <c r="A17" s="31" t="s">
        <v>313</v>
      </c>
      <c r="B17" s="23">
        <v>45191</v>
      </c>
      <c r="C17" s="4">
        <v>18778</v>
      </c>
      <c r="D17" s="4">
        <v>8268</v>
      </c>
      <c r="E17" s="4">
        <v>5961</v>
      </c>
      <c r="F17" s="4">
        <v>8315</v>
      </c>
      <c r="G17" s="4">
        <v>1974</v>
      </c>
      <c r="H17" s="88">
        <v>1895</v>
      </c>
    </row>
    <row r="18" spans="1:8" x14ac:dyDescent="0.3">
      <c r="A18" s="31" t="s">
        <v>334</v>
      </c>
      <c r="B18" s="23">
        <v>43227</v>
      </c>
      <c r="C18" s="4">
        <v>17669</v>
      </c>
      <c r="D18" s="4">
        <v>6761</v>
      </c>
      <c r="E18" s="4">
        <v>6219</v>
      </c>
      <c r="F18" s="4">
        <v>8662</v>
      </c>
      <c r="G18" s="4">
        <v>2131</v>
      </c>
      <c r="H18" s="88">
        <v>1785</v>
      </c>
    </row>
    <row r="19" spans="1:8" x14ac:dyDescent="0.3">
      <c r="A19" s="31" t="s">
        <v>370</v>
      </c>
      <c r="B19" s="23">
        <v>44175</v>
      </c>
      <c r="C19" s="4">
        <v>14341</v>
      </c>
      <c r="D19" s="4">
        <v>6718</v>
      </c>
      <c r="E19" s="4">
        <v>7613</v>
      </c>
      <c r="F19" s="4">
        <v>10047</v>
      </c>
      <c r="G19" s="4">
        <v>2773</v>
      </c>
      <c r="H19" s="88">
        <v>2683</v>
      </c>
    </row>
    <row r="20" spans="1:8" x14ac:dyDescent="0.3">
      <c r="A20" s="31" t="s">
        <v>371</v>
      </c>
      <c r="B20" s="23">
        <v>45937</v>
      </c>
      <c r="C20" s="4">
        <v>12714</v>
      </c>
      <c r="D20" s="4">
        <v>6312</v>
      </c>
      <c r="E20" s="4">
        <v>8772</v>
      </c>
      <c r="F20" s="4">
        <v>11995</v>
      </c>
      <c r="G20" s="4">
        <v>2888</v>
      </c>
      <c r="H20" s="88">
        <v>3256</v>
      </c>
    </row>
    <row r="21" spans="1:8" x14ac:dyDescent="0.3">
      <c r="A21" s="31" t="s">
        <v>372</v>
      </c>
      <c r="B21" s="23">
        <v>33838</v>
      </c>
      <c r="C21" s="4">
        <v>11358</v>
      </c>
      <c r="D21" s="4">
        <v>4640</v>
      </c>
      <c r="E21" s="4">
        <v>4828</v>
      </c>
      <c r="F21" s="4">
        <v>8025</v>
      </c>
      <c r="G21" s="4">
        <v>1994</v>
      </c>
      <c r="H21" s="88">
        <v>2993</v>
      </c>
    </row>
    <row r="22" spans="1:8" x14ac:dyDescent="0.3">
      <c r="A22" s="31" t="s">
        <v>382</v>
      </c>
      <c r="B22" s="23">
        <v>15841</v>
      </c>
      <c r="C22" s="4">
        <v>5035</v>
      </c>
      <c r="D22" s="4">
        <v>2320</v>
      </c>
      <c r="E22" s="4">
        <v>2654</v>
      </c>
      <c r="F22" s="4">
        <v>3795</v>
      </c>
      <c r="G22" s="4">
        <v>918</v>
      </c>
      <c r="H22" s="88">
        <v>1119</v>
      </c>
    </row>
    <row r="23" spans="1:8" x14ac:dyDescent="0.3">
      <c r="A23" s="89" t="s">
        <v>373</v>
      </c>
      <c r="B23" s="24">
        <v>801221</v>
      </c>
      <c r="C23" s="24">
        <v>291031</v>
      </c>
      <c r="D23" s="24">
        <v>153398</v>
      </c>
      <c r="E23" s="24">
        <v>128991</v>
      </c>
      <c r="F23" s="24">
        <v>163222</v>
      </c>
      <c r="G23" s="24">
        <v>34535</v>
      </c>
      <c r="H23" s="90">
        <v>30044</v>
      </c>
    </row>
    <row r="24" spans="1:8" ht="17.25" thickBot="1" x14ac:dyDescent="0.35">
      <c r="A24" s="44" t="s">
        <v>291</v>
      </c>
      <c r="B24" s="40">
        <v>1</v>
      </c>
      <c r="C24" s="51">
        <v>0.36323436355262778</v>
      </c>
      <c r="D24" s="51">
        <v>0.19145529136155942</v>
      </c>
      <c r="E24" s="51">
        <v>0.16099303438127557</v>
      </c>
      <c r="F24" s="51">
        <v>0.20499999999999999</v>
      </c>
      <c r="G24" s="51">
        <v>4.3102964101040787E-2</v>
      </c>
      <c r="H24" s="47">
        <v>3.7497769030017933E-2</v>
      </c>
    </row>
    <row r="25" spans="1:8" x14ac:dyDescent="0.3">
      <c r="C25" s="104"/>
      <c r="D25" s="104"/>
      <c r="E25" s="104"/>
      <c r="F25" s="104"/>
      <c r="G25" s="104"/>
      <c r="H25" s="104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4"/>
  <sheetViews>
    <sheetView workbookViewId="0">
      <selection activeCell="M3" sqref="M3"/>
    </sheetView>
  </sheetViews>
  <sheetFormatPr defaultRowHeight="16.5" x14ac:dyDescent="0.3"/>
  <cols>
    <col min="1" max="1" width="10.125" customWidth="1"/>
    <col min="6" max="6" width="11.25" customWidth="1"/>
    <col min="7" max="7" width="11" customWidth="1"/>
  </cols>
  <sheetData>
    <row r="1" spans="1:8" ht="26.25" x14ac:dyDescent="0.3">
      <c r="A1" s="15" t="s">
        <v>348</v>
      </c>
    </row>
    <row r="2" spans="1:8" ht="17.25" thickBot="1" x14ac:dyDescent="0.35">
      <c r="A2" s="186" t="str">
        <f>LEFT(유지관리업체별!$A$2,25)&amp;"전체 승객용 엘리베이터를 설치 연도 및 속도에 따라 분류"</f>
        <v>- 2026년 6월말 기준으로 보유하고 있는 전체 승객용 엘리베이터를 설치 연도 및 속도에 따라 분류</v>
      </c>
    </row>
    <row r="3" spans="1:8" ht="54.75" thickBot="1" x14ac:dyDescent="0.35">
      <c r="A3" s="128" t="s">
        <v>349</v>
      </c>
      <c r="B3" s="129" t="s">
        <v>314</v>
      </c>
      <c r="C3" s="130" t="s">
        <v>350</v>
      </c>
      <c r="D3" s="131" t="s">
        <v>351</v>
      </c>
      <c r="E3" s="131" t="s">
        <v>352</v>
      </c>
      <c r="F3" s="131" t="s">
        <v>353</v>
      </c>
      <c r="G3" s="131" t="s">
        <v>354</v>
      </c>
      <c r="H3" s="132" t="s">
        <v>355</v>
      </c>
    </row>
    <row r="4" spans="1:8" x14ac:dyDescent="0.3">
      <c r="A4" s="167" t="s">
        <v>375</v>
      </c>
      <c r="B4" s="23">
        <v>172934</v>
      </c>
      <c r="C4" s="133">
        <v>3918</v>
      </c>
      <c r="D4" s="134">
        <v>103475</v>
      </c>
      <c r="E4" s="134">
        <v>45286</v>
      </c>
      <c r="F4" s="134">
        <v>18381</v>
      </c>
      <c r="G4" s="134">
        <v>1756</v>
      </c>
      <c r="H4" s="135">
        <v>118</v>
      </c>
    </row>
    <row r="5" spans="1:8" x14ac:dyDescent="0.3">
      <c r="A5" s="167" t="s">
        <v>301</v>
      </c>
      <c r="B5" s="23">
        <v>21318</v>
      </c>
      <c r="C5" s="136">
        <v>464</v>
      </c>
      <c r="D5" s="134">
        <v>10510</v>
      </c>
      <c r="E5" s="134">
        <v>5730</v>
      </c>
      <c r="F5" s="134">
        <v>4332</v>
      </c>
      <c r="G5" s="134">
        <v>265</v>
      </c>
      <c r="H5" s="135">
        <v>17</v>
      </c>
    </row>
    <row r="6" spans="1:8" x14ac:dyDescent="0.3">
      <c r="A6" s="167" t="s">
        <v>302</v>
      </c>
      <c r="B6" s="23">
        <v>20966</v>
      </c>
      <c r="C6" s="136">
        <v>441</v>
      </c>
      <c r="D6" s="134">
        <v>11221</v>
      </c>
      <c r="E6" s="134">
        <v>5454</v>
      </c>
      <c r="F6" s="134">
        <v>3366</v>
      </c>
      <c r="G6" s="134">
        <v>457</v>
      </c>
      <c r="H6" s="135">
        <v>27</v>
      </c>
    </row>
    <row r="7" spans="1:8" x14ac:dyDescent="0.3">
      <c r="A7" s="167" t="s">
        <v>303</v>
      </c>
      <c r="B7" s="23">
        <v>22622</v>
      </c>
      <c r="C7" s="136">
        <v>413</v>
      </c>
      <c r="D7" s="134">
        <v>13027</v>
      </c>
      <c r="E7" s="134">
        <v>5340</v>
      </c>
      <c r="F7" s="134">
        <v>3338</v>
      </c>
      <c r="G7" s="134">
        <v>460</v>
      </c>
      <c r="H7" s="135">
        <v>44</v>
      </c>
    </row>
    <row r="8" spans="1:8" x14ac:dyDescent="0.3">
      <c r="A8" s="167" t="s">
        <v>304</v>
      </c>
      <c r="B8" s="23">
        <v>24908</v>
      </c>
      <c r="C8" s="136">
        <v>358</v>
      </c>
      <c r="D8" s="134">
        <v>15720</v>
      </c>
      <c r="E8" s="134">
        <v>4814</v>
      </c>
      <c r="F8" s="134">
        <v>3645</v>
      </c>
      <c r="G8" s="134">
        <v>331</v>
      </c>
      <c r="H8" s="135">
        <v>40</v>
      </c>
    </row>
    <row r="9" spans="1:8" x14ac:dyDescent="0.3">
      <c r="A9" s="167" t="s">
        <v>305</v>
      </c>
      <c r="B9" s="23">
        <v>26488</v>
      </c>
      <c r="C9" s="136">
        <v>298</v>
      </c>
      <c r="D9" s="134">
        <v>15681</v>
      </c>
      <c r="E9" s="134">
        <v>4702</v>
      </c>
      <c r="F9" s="134">
        <v>5318</v>
      </c>
      <c r="G9" s="134">
        <v>463</v>
      </c>
      <c r="H9" s="135">
        <v>26</v>
      </c>
    </row>
    <row r="10" spans="1:8" x14ac:dyDescent="0.3">
      <c r="A10" s="167" t="s">
        <v>306</v>
      </c>
      <c r="B10" s="23">
        <v>31508</v>
      </c>
      <c r="C10" s="136">
        <v>242</v>
      </c>
      <c r="D10" s="134">
        <v>18275</v>
      </c>
      <c r="E10" s="134">
        <v>5195</v>
      </c>
      <c r="F10" s="134">
        <v>7446</v>
      </c>
      <c r="G10" s="134">
        <v>324</v>
      </c>
      <c r="H10" s="135">
        <v>26</v>
      </c>
    </row>
    <row r="11" spans="1:8" x14ac:dyDescent="0.3">
      <c r="A11" s="167" t="s">
        <v>307</v>
      </c>
      <c r="B11" s="23">
        <v>35311</v>
      </c>
      <c r="C11" s="136">
        <v>138</v>
      </c>
      <c r="D11" s="134">
        <v>22150</v>
      </c>
      <c r="E11" s="134">
        <v>5679</v>
      </c>
      <c r="F11" s="134">
        <v>6982</v>
      </c>
      <c r="G11" s="134">
        <v>353</v>
      </c>
      <c r="H11" s="135">
        <v>9</v>
      </c>
    </row>
    <row r="12" spans="1:8" x14ac:dyDescent="0.3">
      <c r="A12" s="167" t="s">
        <v>308</v>
      </c>
      <c r="B12" s="23">
        <v>41454</v>
      </c>
      <c r="C12" s="136">
        <v>116</v>
      </c>
      <c r="D12" s="134">
        <v>26131</v>
      </c>
      <c r="E12" s="134">
        <v>6440</v>
      </c>
      <c r="F12" s="134">
        <v>8491</v>
      </c>
      <c r="G12" s="134">
        <v>251</v>
      </c>
      <c r="H12" s="135">
        <v>25</v>
      </c>
    </row>
    <row r="13" spans="1:8" x14ac:dyDescent="0.3">
      <c r="A13" s="167" t="s">
        <v>309</v>
      </c>
      <c r="B13" s="23">
        <v>45003</v>
      </c>
      <c r="C13" s="136">
        <v>184</v>
      </c>
      <c r="D13" s="134">
        <v>26017</v>
      </c>
      <c r="E13" s="134">
        <v>5807</v>
      </c>
      <c r="F13" s="134">
        <v>12398</v>
      </c>
      <c r="G13" s="134">
        <v>583</v>
      </c>
      <c r="H13" s="135">
        <v>14</v>
      </c>
    </row>
    <row r="14" spans="1:8" x14ac:dyDescent="0.3">
      <c r="A14" s="167" t="s">
        <v>310</v>
      </c>
      <c r="B14" s="23">
        <v>46818</v>
      </c>
      <c r="C14" s="136">
        <v>143</v>
      </c>
      <c r="D14" s="134">
        <v>24208</v>
      </c>
      <c r="E14" s="134">
        <v>7279</v>
      </c>
      <c r="F14" s="134">
        <v>14440</v>
      </c>
      <c r="G14" s="134">
        <v>734</v>
      </c>
      <c r="H14" s="135">
        <v>14</v>
      </c>
    </row>
    <row r="15" spans="1:8" x14ac:dyDescent="0.3">
      <c r="A15" s="167" t="s">
        <v>311</v>
      </c>
      <c r="B15" s="23">
        <v>41058</v>
      </c>
      <c r="C15" s="136">
        <v>100</v>
      </c>
      <c r="D15" s="134">
        <v>21185</v>
      </c>
      <c r="E15" s="134">
        <v>6828</v>
      </c>
      <c r="F15" s="134">
        <v>12070</v>
      </c>
      <c r="G15" s="134">
        <v>830</v>
      </c>
      <c r="H15" s="135">
        <v>45</v>
      </c>
    </row>
    <row r="16" spans="1:8" x14ac:dyDescent="0.3">
      <c r="A16" s="167" t="s">
        <v>312</v>
      </c>
      <c r="B16" s="23">
        <v>42624</v>
      </c>
      <c r="C16" s="136">
        <v>208</v>
      </c>
      <c r="D16" s="134">
        <v>22347</v>
      </c>
      <c r="E16" s="134">
        <v>7832</v>
      </c>
      <c r="F16" s="134">
        <v>11155</v>
      </c>
      <c r="G16" s="134">
        <v>976</v>
      </c>
      <c r="H16" s="135">
        <v>106</v>
      </c>
    </row>
    <row r="17" spans="1:8" x14ac:dyDescent="0.3">
      <c r="A17" s="167" t="s">
        <v>313</v>
      </c>
      <c r="B17" s="23">
        <v>45191</v>
      </c>
      <c r="C17" s="133">
        <v>216</v>
      </c>
      <c r="D17" s="134">
        <v>24813</v>
      </c>
      <c r="E17" s="134">
        <v>8008</v>
      </c>
      <c r="F17" s="134">
        <v>11330</v>
      </c>
      <c r="G17" s="134">
        <v>809</v>
      </c>
      <c r="H17" s="135">
        <v>15</v>
      </c>
    </row>
    <row r="18" spans="1:8" x14ac:dyDescent="0.3">
      <c r="A18" s="167" t="s">
        <v>334</v>
      </c>
      <c r="B18" s="23">
        <v>43227</v>
      </c>
      <c r="C18" s="133">
        <v>250</v>
      </c>
      <c r="D18" s="134">
        <v>22287</v>
      </c>
      <c r="E18" s="134">
        <v>7974</v>
      </c>
      <c r="F18" s="134">
        <v>11891</v>
      </c>
      <c r="G18" s="134">
        <v>819</v>
      </c>
      <c r="H18" s="135">
        <v>6</v>
      </c>
    </row>
    <row r="19" spans="1:8" x14ac:dyDescent="0.3">
      <c r="A19" s="167" t="s">
        <v>370</v>
      </c>
      <c r="B19" s="23">
        <v>44175</v>
      </c>
      <c r="C19" s="133">
        <v>271</v>
      </c>
      <c r="D19" s="134">
        <v>19377</v>
      </c>
      <c r="E19" s="134">
        <v>10074</v>
      </c>
      <c r="F19" s="134">
        <v>13254</v>
      </c>
      <c r="G19" s="134">
        <v>1181</v>
      </c>
      <c r="H19" s="135">
        <v>18</v>
      </c>
    </row>
    <row r="20" spans="1:8" x14ac:dyDescent="0.3">
      <c r="A20" s="167" t="s">
        <v>371</v>
      </c>
      <c r="B20" s="23">
        <v>45937</v>
      </c>
      <c r="C20" s="137">
        <v>210</v>
      </c>
      <c r="D20" s="138">
        <v>18007</v>
      </c>
      <c r="E20" s="138">
        <v>12485</v>
      </c>
      <c r="F20" s="138">
        <v>13994</v>
      </c>
      <c r="G20" s="138">
        <v>1212</v>
      </c>
      <c r="H20" s="139">
        <v>29</v>
      </c>
    </row>
    <row r="21" spans="1:8" x14ac:dyDescent="0.3">
      <c r="A21" s="167" t="s">
        <v>372</v>
      </c>
      <c r="B21" s="23">
        <v>33838</v>
      </c>
      <c r="C21" s="137">
        <v>291</v>
      </c>
      <c r="D21" s="138">
        <v>14634</v>
      </c>
      <c r="E21" s="138">
        <v>6739</v>
      </c>
      <c r="F21" s="138">
        <v>10816</v>
      </c>
      <c r="G21" s="138">
        <v>1323</v>
      </c>
      <c r="H21" s="139">
        <v>35</v>
      </c>
    </row>
    <row r="22" spans="1:8" x14ac:dyDescent="0.3">
      <c r="A22" s="167" t="str">
        <f>유지관리업체별!A14</f>
        <v>2026년 6월</v>
      </c>
      <c r="B22" s="23">
        <v>15841</v>
      </c>
      <c r="C22" s="134">
        <v>114</v>
      </c>
      <c r="D22" s="134">
        <v>6868</v>
      </c>
      <c r="E22" s="134">
        <v>3099</v>
      </c>
      <c r="F22" s="134">
        <v>5324</v>
      </c>
      <c r="G22" s="134">
        <v>420</v>
      </c>
      <c r="H22" s="139">
        <v>16</v>
      </c>
    </row>
    <row r="23" spans="1:8" x14ac:dyDescent="0.3">
      <c r="A23" s="89" t="s">
        <v>373</v>
      </c>
      <c r="B23" s="23">
        <v>801221</v>
      </c>
      <c r="C23" s="23">
        <v>8375</v>
      </c>
      <c r="D23" s="23">
        <v>435933</v>
      </c>
      <c r="E23" s="23">
        <v>164765</v>
      </c>
      <c r="F23" s="23">
        <v>177971</v>
      </c>
      <c r="G23" s="23">
        <v>13547</v>
      </c>
      <c r="H23" s="23">
        <v>630</v>
      </c>
    </row>
    <row r="24" spans="1:8" ht="17.25" thickBot="1" x14ac:dyDescent="0.35">
      <c r="A24" s="196" t="s">
        <v>291</v>
      </c>
      <c r="B24" s="140">
        <v>1</v>
      </c>
      <c r="C24" s="141">
        <v>1.0452796419464791E-2</v>
      </c>
      <c r="D24" s="141">
        <v>0.54408583898824414</v>
      </c>
      <c r="E24" s="141">
        <v>0.20564238830484971</v>
      </c>
      <c r="F24" s="141">
        <v>0.22212473212759026</v>
      </c>
      <c r="G24" s="141">
        <v>1.6907944250088302E-2</v>
      </c>
      <c r="H24" s="142">
        <v>7.8629990976272464E-4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15</vt:i4>
      </vt:variant>
    </vt:vector>
  </HeadingPairs>
  <TitlesOfParts>
    <vt:vector size="15" baseType="lpstr">
      <vt:lpstr>유지관리업체별</vt:lpstr>
      <vt:lpstr>설치연도승강기종류별</vt:lpstr>
      <vt:lpstr>설치연도건물용도별</vt:lpstr>
      <vt:lpstr>설치연도지역별</vt:lpstr>
      <vt:lpstr>지역승강기종류별</vt:lpstr>
      <vt:lpstr>지역건물용도별</vt:lpstr>
      <vt:lpstr>건물용도승강기종류별</vt:lpstr>
      <vt:lpstr>설치연도운행층수별</vt:lpstr>
      <vt:lpstr>설치연도속도별</vt:lpstr>
      <vt:lpstr>에스컬레이터주행길이별</vt:lpstr>
      <vt:lpstr>에스컬레이터속도별</vt:lpstr>
      <vt:lpstr>시군구종류별</vt:lpstr>
      <vt:lpstr>시군구건물용도별</vt:lpstr>
      <vt:lpstr>지역승강기종류별(15년이상)</vt:lpstr>
      <vt:lpstr>지역승강기종류별(25년이상)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한국승강기안전공단</cp:lastModifiedBy>
  <dcterms:created xsi:type="dcterms:W3CDTF">2018-02-22T01:00:22Z</dcterms:created>
  <dcterms:modified xsi:type="dcterms:W3CDTF">2026-08-07T00:55:43Z</dcterms:modified>
</cp:coreProperties>
</file>